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30" windowWidth="17955" windowHeight="771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Rekapitulace!$G$13</definedName>
    <definedName name="Dodavka0">Položky!#REF!</definedName>
    <definedName name="HSV">Rekapitulace!$E$13</definedName>
    <definedName name="HSV0">Položky!#REF!</definedName>
    <definedName name="HZS">Rekapitulace!$I$13</definedName>
    <definedName name="HZS0">Položky!#REF!</definedName>
    <definedName name="JKSO">'Krycí list'!$F$4</definedName>
    <definedName name="MJ">'Krycí list'!$G$4</definedName>
    <definedName name="Mont">Rekapitulace!$H$13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Položky!$A$1:$G$44</definedName>
    <definedName name="_xlnm.Print_Area" localSheetId="1">Rekapitulace!$A$1:$I$20</definedName>
    <definedName name="PocetMJ">'Krycí list'!$G$7</definedName>
    <definedName name="Poznamka">'Krycí list'!$B$37</definedName>
    <definedName name="Projektant">'Krycí list'!$C$7</definedName>
    <definedName name="PSV">Rekapitulace!$F$13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Rekapitulace!$H$19</definedName>
    <definedName name="VRNKc">Rekapitulace!#REF!</definedName>
    <definedName name="VRNnazev">Rekapitulace!#REF!</definedName>
    <definedName name="VRNproc">Rekapitulace!#REF!</definedName>
    <definedName name="VRNzakl">Rekapitulace!#REF!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5621"/>
</workbook>
</file>

<file path=xl/calcChain.xml><?xml version="1.0" encoding="utf-8"?>
<calcChain xmlns="http://schemas.openxmlformats.org/spreadsheetml/2006/main">
  <c r="D14" i="1" l="1"/>
  <c r="BE43" i="3"/>
  <c r="BD43" i="3"/>
  <c r="BD44" i="3" s="1"/>
  <c r="H12" i="2" s="1"/>
  <c r="BC43" i="3"/>
  <c r="BC44" i="3" s="1"/>
  <c r="G12" i="2" s="1"/>
  <c r="BB43" i="3"/>
  <c r="BB44" i="3" s="1"/>
  <c r="F12" i="2" s="1"/>
  <c r="G43" i="3"/>
  <c r="G44" i="3" s="1"/>
  <c r="B12" i="2"/>
  <c r="A12" i="2"/>
  <c r="BE44" i="3"/>
  <c r="I12" i="2" s="1"/>
  <c r="C44" i="3"/>
  <c r="BE40" i="3"/>
  <c r="BD40" i="3"/>
  <c r="BC40" i="3"/>
  <c r="BB40" i="3"/>
  <c r="G40" i="3"/>
  <c r="BA40" i="3" s="1"/>
  <c r="BE39" i="3"/>
  <c r="BD39" i="3"/>
  <c r="BC39" i="3"/>
  <c r="BB39" i="3"/>
  <c r="G39" i="3"/>
  <c r="BA39" i="3" s="1"/>
  <c r="BE38" i="3"/>
  <c r="BD38" i="3"/>
  <c r="BC38" i="3"/>
  <c r="BC41" i="3" s="1"/>
  <c r="G11" i="2" s="1"/>
  <c r="BB38" i="3"/>
  <c r="G38" i="3"/>
  <c r="BA38" i="3" s="1"/>
  <c r="BE37" i="3"/>
  <c r="BE41" i="3" s="1"/>
  <c r="I11" i="2" s="1"/>
  <c r="BD37" i="3"/>
  <c r="BD41" i="3" s="1"/>
  <c r="H11" i="2" s="1"/>
  <c r="BC37" i="3"/>
  <c r="BB37" i="3"/>
  <c r="G37" i="3"/>
  <c r="BA37" i="3" s="1"/>
  <c r="B11" i="2"/>
  <c r="A11" i="2"/>
  <c r="C41" i="3"/>
  <c r="BE32" i="3"/>
  <c r="BD32" i="3"/>
  <c r="BD35" i="3" s="1"/>
  <c r="H10" i="2" s="1"/>
  <c r="BC32" i="3"/>
  <c r="BC35" i="3" s="1"/>
  <c r="G10" i="2" s="1"/>
  <c r="BB32" i="3"/>
  <c r="BB35" i="3" s="1"/>
  <c r="F10" i="2" s="1"/>
  <c r="G32" i="3"/>
  <c r="BA32" i="3" s="1"/>
  <c r="BA35" i="3" s="1"/>
  <c r="E10" i="2" s="1"/>
  <c r="B10" i="2"/>
  <c r="A10" i="2"/>
  <c r="BE35" i="3"/>
  <c r="I10" i="2" s="1"/>
  <c r="C35" i="3"/>
  <c r="BE29" i="3"/>
  <c r="BD29" i="3"/>
  <c r="BC29" i="3"/>
  <c r="BB29" i="3"/>
  <c r="G29" i="3"/>
  <c r="BA29" i="3" s="1"/>
  <c r="BE27" i="3"/>
  <c r="BE30" i="3" s="1"/>
  <c r="I9" i="2" s="1"/>
  <c r="BD27" i="3"/>
  <c r="BC27" i="3"/>
  <c r="BB27" i="3"/>
  <c r="BB30" i="3" s="1"/>
  <c r="F9" i="2" s="1"/>
  <c r="G27" i="3"/>
  <c r="G30" i="3" s="1"/>
  <c r="B9" i="2"/>
  <c r="A9" i="2"/>
  <c r="BC30" i="3"/>
  <c r="G9" i="2" s="1"/>
  <c r="C30" i="3"/>
  <c r="BE23" i="3"/>
  <c r="BE25" i="3" s="1"/>
  <c r="I8" i="2" s="1"/>
  <c r="BD23" i="3"/>
  <c r="BD25" i="3" s="1"/>
  <c r="H8" i="2" s="1"/>
  <c r="BC23" i="3"/>
  <c r="BC25" i="3" s="1"/>
  <c r="G8" i="2" s="1"/>
  <c r="BB23" i="3"/>
  <c r="BB25" i="3" s="1"/>
  <c r="F8" i="2" s="1"/>
  <c r="G23" i="3"/>
  <c r="G25" i="3" s="1"/>
  <c r="B8" i="2"/>
  <c r="A8" i="2"/>
  <c r="C25" i="3"/>
  <c r="BE19" i="3"/>
  <c r="BD19" i="3"/>
  <c r="BC19" i="3"/>
  <c r="BB19" i="3"/>
  <c r="G19" i="3"/>
  <c r="BA19" i="3" s="1"/>
  <c r="BE17" i="3"/>
  <c r="BD17" i="3"/>
  <c r="BC17" i="3"/>
  <c r="BB17" i="3"/>
  <c r="G17" i="3"/>
  <c r="BA17" i="3" s="1"/>
  <c r="BE15" i="3"/>
  <c r="BD15" i="3"/>
  <c r="BC15" i="3"/>
  <c r="BB15" i="3"/>
  <c r="G15" i="3"/>
  <c r="BA15" i="3" s="1"/>
  <c r="BE13" i="3"/>
  <c r="BD13" i="3"/>
  <c r="BC13" i="3"/>
  <c r="BB13" i="3"/>
  <c r="G13" i="3"/>
  <c r="BA13" i="3" s="1"/>
  <c r="BE11" i="3"/>
  <c r="BD11" i="3"/>
  <c r="BC11" i="3"/>
  <c r="BB11" i="3"/>
  <c r="G11" i="3"/>
  <c r="BA11" i="3" s="1"/>
  <c r="BE8" i="3"/>
  <c r="BD8" i="3"/>
  <c r="BC8" i="3"/>
  <c r="BC21" i="3" s="1"/>
  <c r="G7" i="2" s="1"/>
  <c r="BB8" i="3"/>
  <c r="BB21" i="3" s="1"/>
  <c r="F7" i="2" s="1"/>
  <c r="G8" i="3"/>
  <c r="BA8" i="3" s="1"/>
  <c r="B7" i="2"/>
  <c r="A7" i="2"/>
  <c r="BE21" i="3"/>
  <c r="I7" i="2" s="1"/>
  <c r="C21" i="3"/>
  <c r="C4" i="3"/>
  <c r="F3" i="3"/>
  <c r="C3" i="3"/>
  <c r="C2" i="2"/>
  <c r="C1" i="2"/>
  <c r="F33" i="1"/>
  <c r="F31" i="1"/>
  <c r="G8" i="1"/>
  <c r="I13" i="2" l="1"/>
  <c r="C20" i="1" s="1"/>
  <c r="BD21" i="3"/>
  <c r="H7" i="2" s="1"/>
  <c r="BB41" i="3"/>
  <c r="F11" i="2" s="1"/>
  <c r="F13" i="2"/>
  <c r="C17" i="1" s="1"/>
  <c r="F34" i="1"/>
  <c r="BD30" i="3"/>
  <c r="H9" i="2" s="1"/>
  <c r="BA41" i="3"/>
  <c r="E11" i="2" s="1"/>
  <c r="H13" i="2"/>
  <c r="C15" i="1" s="1"/>
  <c r="G13" i="2"/>
  <c r="C14" i="1" s="1"/>
  <c r="BA21" i="3"/>
  <c r="E7" i="2" s="1"/>
  <c r="G21" i="3"/>
  <c r="BA23" i="3"/>
  <c r="BA25" i="3" s="1"/>
  <c r="E8" i="2" s="1"/>
  <c r="BA27" i="3"/>
  <c r="BA30" i="3" s="1"/>
  <c r="E9" i="2" s="1"/>
  <c r="G35" i="3"/>
  <c r="G41" i="3"/>
  <c r="BA43" i="3"/>
  <c r="BA44" i="3" s="1"/>
  <c r="E12" i="2" s="1"/>
  <c r="E13" i="2" l="1"/>
  <c r="G18" i="2"/>
  <c r="I18" i="2" s="1"/>
  <c r="C16" i="1"/>
  <c r="C18" i="1" s="1"/>
  <c r="C21" i="1" s="1"/>
  <c r="H19" i="2" l="1"/>
  <c r="G22" i="1" s="1"/>
  <c r="G14" i="1"/>
  <c r="G21" i="1" l="1"/>
  <c r="C22" i="1"/>
</calcChain>
</file>

<file path=xl/sharedStrings.xml><?xml version="1.0" encoding="utf-8"?>
<sst xmlns="http://schemas.openxmlformats.org/spreadsheetml/2006/main" count="185" uniqueCount="129">
  <si>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</si>
  <si>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</si>
  <si>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</si>
  <si>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</si>
  <si>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</si>
  <si>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</si>
  <si>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</si>
  <si>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</si>
  <si>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</si>
  <si>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</si>
  <si>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</si>
  <si>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</si>
  <si>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</si>
  <si>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</si>
  <si>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</si>
  <si>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</si>
  <si>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</si>
  <si>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</si>
  <si>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</si>
  <si>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</si>
  <si>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</si>
  <si>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</si>
  <si>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</si>
  <si>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</si>
  <si>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</si>
  <si>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</si>
  <si>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</si>
  <si>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</si>
  <si>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</si>
  <si>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</si>
  <si>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</si>
  <si>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</si>
  <si>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</si>
  <si>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</si>
  <si>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</si>
  <si>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</si>
  <si>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</si>
  <si>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</si>
  <si>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</si>
  <si>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</si>
  <si>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</si>
  <si>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</si>
  <si>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</si>
  <si>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</si>
  <si>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</si>
  <si>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</si>
  <si>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</si>
  <si>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</si>
  <si>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</si>
  <si>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</si>
  <si>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</si>
  <si>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</si>
  <si>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</si>
  <si>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</si>
  <si>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</si>
  <si>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</si>
  <si>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</si>
  <si>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</si>
  <si>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</si>
  <si>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</si>
  <si>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</si>
  <si>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</si>
  <si>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</si>
  <si>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</si>
  <si>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</si>
  <si>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</si>
  <si>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</si>
  <si>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</si>
  <si>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</si>
  <si>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vodovodní přípojka 1,dl.5m</t>
  </si>
  <si>
    <t>VODOVODNÍ PŘÍPOJKA Č.1 V MEDLICÍCH</t>
  </si>
  <si>
    <t>133 30-1101.R00</t>
  </si>
  <si>
    <t xml:space="preserve">Hloubení šachet v hor.4 do 100 m3 </t>
  </si>
  <si>
    <t>m3</t>
  </si>
  <si>
    <t>1*1*1,5</t>
  </si>
  <si>
    <t>1,2*1,5*1,6</t>
  </si>
  <si>
    <t>132 30-1110.R00</t>
  </si>
  <si>
    <t xml:space="preserve">Hloubení rýh š.do 60 cm v hor.4 do 50 m3,STROJNĚ </t>
  </si>
  <si>
    <t>4*0,6*1,3</t>
  </si>
  <si>
    <t>162 60-1102.R00</t>
  </si>
  <si>
    <t xml:space="preserve">Vodorovné přemístění výkopku z hor.1-4 do 5000 m </t>
  </si>
  <si>
    <t>2,88+0,48+0,54</t>
  </si>
  <si>
    <t>181 20-1101.R00</t>
  </si>
  <si>
    <t xml:space="preserve">Úprava pláně v násypech v hor. 1-4, bez zhutnění </t>
  </si>
  <si>
    <t>m2</t>
  </si>
  <si>
    <t>5*1,5</t>
  </si>
  <si>
    <t>175 10-1101.R00</t>
  </si>
  <si>
    <t xml:space="preserve">Obsyp potrubí bez prohození sypaniny </t>
  </si>
  <si>
    <t>4*0,6*0,2</t>
  </si>
  <si>
    <t>174 10-1101.R00</t>
  </si>
  <si>
    <t xml:space="preserve">Zásyp jam, rýh, šachet se zhutněním </t>
  </si>
  <si>
    <t>1,5-0,3+3,12-0,24-0,48</t>
  </si>
  <si>
    <t>2</t>
  </si>
  <si>
    <t>Základy,zvláštní zakládání</t>
  </si>
  <si>
    <t>272 31-3511.R00</t>
  </si>
  <si>
    <t xml:space="preserve">Beton základových kleneb prostý C 12/15 </t>
  </si>
  <si>
    <t>2*0,15</t>
  </si>
  <si>
    <t>3</t>
  </si>
  <si>
    <t>Svislé a kompletní konstrukce</t>
  </si>
  <si>
    <t>311 11-.RT2</t>
  </si>
  <si>
    <t>Stěna z tvárnic ztraceného bednění Best, tl. 15 cm zalití tvárnic betonem C 16/20</t>
  </si>
  <si>
    <t>1,5*4,8</t>
  </si>
  <si>
    <t>311</t>
  </si>
  <si>
    <t xml:space="preserve">zastropení šachty včetně poklopu </t>
  </si>
  <si>
    <t>kpl</t>
  </si>
  <si>
    <t>4</t>
  </si>
  <si>
    <t>Vodorovné konstrukce</t>
  </si>
  <si>
    <t>451 57-2111.R00</t>
  </si>
  <si>
    <t xml:space="preserve">Lože pod potrubí z kameniva těženého 0 - 4 mm </t>
  </si>
  <si>
    <t>4*0,6*0,1</t>
  </si>
  <si>
    <t>1*0,3</t>
  </si>
  <si>
    <t>8</t>
  </si>
  <si>
    <t>Trubní vedení</t>
  </si>
  <si>
    <t>899 72-1111.R00</t>
  </si>
  <si>
    <t xml:space="preserve">Fólie výstražná z PVC, šířka 22 cm </t>
  </si>
  <si>
    <t>m</t>
  </si>
  <si>
    <t>871 16-1121.R00</t>
  </si>
  <si>
    <t xml:space="preserve">Montáž+ dodávka potrubí ve výkopu d 32 mm </t>
  </si>
  <si>
    <t>871</t>
  </si>
  <si>
    <t xml:space="preserve">navrtávací pas přípojky kpl </t>
  </si>
  <si>
    <t>872</t>
  </si>
  <si>
    <t xml:space="preserve">vodoměrná souprava d+m </t>
  </si>
  <si>
    <t>99</t>
  </si>
  <si>
    <t>Staveništní přesun hmot</t>
  </si>
  <si>
    <t>998 27-6101.R00</t>
  </si>
  <si>
    <t xml:space="preserve">Přesun hmot, trubní vedení plastová, otevř. výkop </t>
  </si>
  <si>
    <t>t</t>
  </si>
  <si>
    <t>Zařízení staveniště</t>
  </si>
  <si>
    <t>ALENA DANIELOVÁa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</si>
</sst>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2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sz val="8"/>
      <color indexed="12"/>
      <name val="Arial CE"/>
      <family val="2"/>
      <charset val="238"/>
    </font>
    <font>
      <sz val="10"/>
      <color indexed="9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5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49" fontId="0" fillId="0" borderId="13" xfId="0" applyNumberFormat="1" applyBorder="1" applyAlignment="1">
      <alignment horizontal="left"/>
    </xf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4" xfId="1" applyFont="1" applyFill="1" applyBorder="1"/>
    <xf numFmtId="0" fontId="9" fillId="0" borderId="44" xfId="1" applyFill="1" applyBorder="1"/>
    <xf numFmtId="0" fontId="10" fillId="0" borderId="44" xfId="1" applyFont="1" applyFill="1" applyBorder="1" applyAlignment="1">
      <alignment horizontal="right"/>
    </xf>
    <xf numFmtId="0" fontId="9" fillId="0" borderId="44" xfId="1" applyFill="1" applyBorder="1" applyAlignment="1">
      <alignment horizontal="left"/>
    </xf>
    <xf numFmtId="0" fontId="9" fillId="0" borderId="45" xfId="1" applyFill="1" applyBorder="1"/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10" fillId="0" borderId="53" xfId="1" applyFont="1" applyFill="1" applyBorder="1" applyAlignment="1">
      <alignment horizontal="center"/>
    </xf>
    <xf numFmtId="49" fontId="10" fillId="0" borderId="53" xfId="1" applyNumberFormat="1" applyFont="1" applyFill="1" applyBorder="1" applyAlignment="1">
      <alignment horizontal="left"/>
    </xf>
    <xf numFmtId="4" fontId="18" fillId="0" borderId="53" xfId="1" applyNumberFormat="1" applyFont="1" applyFill="1" applyBorder="1" applyAlignment="1">
      <alignment horizontal="right" wrapText="1"/>
    </xf>
    <xf numFmtId="0" fontId="18" fillId="0" borderId="53" xfId="1" applyFont="1" applyFill="1" applyBorder="1" applyAlignment="1">
      <alignment horizontal="left" wrapText="1"/>
    </xf>
    <xf numFmtId="0" fontId="18" fillId="0" borderId="53" xfId="0" applyFont="1" applyFill="1" applyBorder="1" applyAlignment="1">
      <alignment horizontal="right"/>
    </xf>
    <xf numFmtId="0" fontId="19" fillId="0" borderId="0" xfId="1" applyFont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20" fillId="0" borderId="0" xfId="1" applyFont="1" applyAlignment="1"/>
    <xf numFmtId="0" fontId="9" fillId="0" borderId="0" xfId="1" applyAlignment="1">
      <alignment horizontal="right"/>
    </xf>
    <xf numFmtId="0" fontId="21" fillId="0" borderId="0" xfId="1" applyFont="1" applyBorder="1"/>
    <xf numFmtId="3" fontId="21" fillId="0" borderId="0" xfId="1" applyNumberFormat="1" applyFont="1" applyBorder="1" applyAlignment="1">
      <alignment horizontal="right"/>
    </xf>
    <xf numFmtId="4" fontId="21" fillId="0" borderId="0" xfId="1" applyNumberFormat="1" applyFont="1" applyBorder="1"/>
    <xf numFmtId="0" fontId="20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8" fillId="0" borderId="13" xfId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</cellXfs>
  <cellStyles count="2">
    <cellStyle name="Normální" xfId="0" builtinId="0"/>
    <cellStyle name="normální_POL.XL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workbookViewId="0"/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 t="s">
        <v>70</v>
      </c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9" t="s">
        <v>69</v>
      </c>
      <c r="D6" s="10"/>
      <c r="E6" s="10"/>
      <c r="F6" s="18"/>
      <c r="G6" s="12"/>
    </row>
    <row r="7" spans="1:57" x14ac:dyDescent="0.2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57" x14ac:dyDescent="0.2">
      <c r="A8" s="13" t="s">
        <v>10</v>
      </c>
      <c r="B8" s="15"/>
      <c r="C8" s="182"/>
      <c r="D8" s="183"/>
      <c r="E8" s="16" t="s">
        <v>11</v>
      </c>
      <c r="F8" s="15"/>
      <c r="G8" s="23">
        <f>IF(PocetMJ=0,,ROUND((F30+F32)/PocetMJ,1))</f>
        <v>0</v>
      </c>
    </row>
    <row r="9" spans="1:57" x14ac:dyDescent="0.2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x14ac:dyDescent="0.2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57" x14ac:dyDescent="0.2">
      <c r="A11" s="28"/>
      <c r="B11" s="11"/>
      <c r="C11" s="11"/>
      <c r="D11" s="11"/>
      <c r="E11" s="184" t="s">
        <v>128</v>
      </c>
      <c r="F11" s="185"/>
      <c r="G11" s="186"/>
    </row>
    <row r="12" spans="1:57" ht="28.5" customHeight="1" thickBot="1" x14ac:dyDescent="0.25">
      <c r="A12" s="31" t="s">
        <v>16</v>
      </c>
      <c r="B12" s="32"/>
      <c r="C12" s="32"/>
      <c r="D12" s="32"/>
      <c r="E12" s="33"/>
      <c r="F12" s="33"/>
      <c r="G12" s="34"/>
    </row>
    <row r="13" spans="1:57" ht="17.25" customHeight="1" thickBot="1" x14ac:dyDescent="0.25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57" ht="15.95" customHeight="1" x14ac:dyDescent="0.2">
      <c r="A14" s="40"/>
      <c r="B14" s="41" t="s">
        <v>19</v>
      </c>
      <c r="C14" s="42">
        <f>Dodavka</f>
        <v>0</v>
      </c>
      <c r="D14" s="43" t="str">
        <f>Rekapitulace!A18</f>
        <v>Zařízení staveniště</v>
      </c>
      <c r="E14" s="44"/>
      <c r="F14" s="45"/>
      <c r="G14" s="42">
        <f>Rekapitulace!I18</f>
        <v>0</v>
      </c>
    </row>
    <row r="15" spans="1:57" ht="15.95" customHeight="1" x14ac:dyDescent="0.2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57" ht="15.95" customHeight="1" x14ac:dyDescent="0.2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95" customHeight="1" x14ac:dyDescent="0.2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95" customHeight="1" x14ac:dyDescent="0.2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95" customHeight="1" x14ac:dyDescent="0.2">
      <c r="A19" s="49"/>
      <c r="B19" s="41"/>
      <c r="C19" s="42"/>
      <c r="D19" s="24"/>
      <c r="E19" s="46"/>
      <c r="F19" s="47"/>
      <c r="G19" s="42"/>
    </row>
    <row r="20" spans="1:7" ht="15.95" customHeight="1" x14ac:dyDescent="0.2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95" customHeight="1" x14ac:dyDescent="0.2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95" customHeight="1" thickBot="1" x14ac:dyDescent="0.25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x14ac:dyDescent="0.2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">
      <c r="A25" s="28" t="s">
        <v>36</v>
      </c>
      <c r="B25" s="56"/>
      <c r="C25" s="29" t="s">
        <v>36</v>
      </c>
      <c r="D25" s="11"/>
      <c r="E25" s="29" t="s">
        <v>36</v>
      </c>
      <c r="F25" s="11"/>
      <c r="G25" s="12"/>
    </row>
    <row r="26" spans="1:7" x14ac:dyDescent="0.2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x14ac:dyDescent="0.2">
      <c r="A27" s="28"/>
      <c r="B27" s="11"/>
      <c r="C27" s="29"/>
      <c r="D27" s="11"/>
      <c r="E27" s="29"/>
      <c r="F27" s="11"/>
      <c r="G27" s="12"/>
    </row>
    <row r="28" spans="1:7" ht="97.5" customHeight="1" x14ac:dyDescent="0.2">
      <c r="A28" s="28"/>
      <c r="B28" s="11"/>
      <c r="C28" s="29"/>
      <c r="D28" s="11"/>
      <c r="E28" s="29"/>
      <c r="F28" s="11"/>
      <c r="G28" s="12"/>
    </row>
    <row r="29" spans="1:7" x14ac:dyDescent="0.2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x14ac:dyDescent="0.2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x14ac:dyDescent="0.2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x14ac:dyDescent="0.2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8" x14ac:dyDescent="0.2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8" s="66" customFormat="1" ht="19.5" customHeight="1" thickBot="1" x14ac:dyDescent="0.3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x14ac:dyDescent="0.2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 x14ac:dyDescent="0.2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 x14ac:dyDescent="0.2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x14ac:dyDescent="0.2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x14ac:dyDescent="0.2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x14ac:dyDescent="0.2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x14ac:dyDescent="0.2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x14ac:dyDescent="0.2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x14ac:dyDescent="0.2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 x14ac:dyDescent="0.2">
      <c r="A45" s="68"/>
      <c r="B45" s="187"/>
      <c r="C45" s="187"/>
      <c r="D45" s="187"/>
      <c r="E45" s="187"/>
      <c r="F45" s="187"/>
      <c r="G45" s="187"/>
      <c r="H45" t="s">
        <v>4</v>
      </c>
    </row>
    <row r="46" spans="1:8" x14ac:dyDescent="0.2">
      <c r="B46" s="181"/>
      <c r="C46" s="181"/>
      <c r="D46" s="181"/>
      <c r="E46" s="181"/>
      <c r="F46" s="181"/>
      <c r="G46" s="181"/>
    </row>
    <row r="47" spans="1:8" x14ac:dyDescent="0.2">
      <c r="B47" s="181"/>
      <c r="C47" s="181"/>
      <c r="D47" s="181"/>
      <c r="E47" s="181"/>
      <c r="F47" s="181"/>
      <c r="G47" s="181"/>
    </row>
    <row r="48" spans="1:8" x14ac:dyDescent="0.2">
      <c r="B48" s="181"/>
      <c r="C48" s="181"/>
      <c r="D48" s="181"/>
      <c r="E48" s="181"/>
      <c r="F48" s="181"/>
      <c r="G48" s="181"/>
    </row>
    <row r="49" spans="2:7" x14ac:dyDescent="0.2">
      <c r="B49" s="181"/>
      <c r="C49" s="181"/>
      <c r="D49" s="181"/>
      <c r="E49" s="181"/>
      <c r="F49" s="181"/>
      <c r="G49" s="181"/>
    </row>
    <row r="50" spans="2:7" x14ac:dyDescent="0.2">
      <c r="B50" s="181"/>
      <c r="C50" s="181"/>
      <c r="D50" s="181"/>
      <c r="E50" s="181"/>
      <c r="F50" s="181"/>
      <c r="G50" s="181"/>
    </row>
    <row r="51" spans="2:7" x14ac:dyDescent="0.2">
      <c r="B51" s="181"/>
      <c r="C51" s="181"/>
      <c r="D51" s="181"/>
      <c r="E51" s="181"/>
      <c r="F51" s="181"/>
      <c r="G51" s="181"/>
    </row>
    <row r="52" spans="2:7" x14ac:dyDescent="0.2">
      <c r="B52" s="181"/>
      <c r="C52" s="181"/>
      <c r="D52" s="181"/>
      <c r="E52" s="181"/>
      <c r="F52" s="181"/>
      <c r="G52" s="181"/>
    </row>
    <row r="53" spans="2:7" x14ac:dyDescent="0.2">
      <c r="B53" s="181"/>
      <c r="C53" s="181"/>
      <c r="D53" s="181"/>
      <c r="E53" s="181"/>
      <c r="F53" s="181"/>
      <c r="G53" s="181"/>
    </row>
    <row r="54" spans="2:7" x14ac:dyDescent="0.2">
      <c r="B54" s="181"/>
      <c r="C54" s="181"/>
      <c r="D54" s="181"/>
      <c r="E54" s="181"/>
      <c r="F54" s="181"/>
      <c r="G54" s="181"/>
    </row>
    <row r="55" spans="2:7" x14ac:dyDescent="0.2">
      <c r="B55" s="181"/>
      <c r="C55" s="181"/>
      <c r="D55" s="181"/>
      <c r="E55" s="181"/>
      <c r="F55" s="181"/>
      <c r="G55" s="181"/>
    </row>
  </sheetData>
  <mergeCells count="14">
    <mergeCell ref="B47:G47"/>
    <mergeCell ref="C7:D7"/>
    <mergeCell ref="C8:D8"/>
    <mergeCell ref="E11:G11"/>
    <mergeCell ref="B37:G45"/>
    <mergeCell ref="B46:G46"/>
    <mergeCell ref="B54:G54"/>
    <mergeCell ref="B55:G55"/>
    <mergeCell ref="B48:G48"/>
    <mergeCell ref="B49:G49"/>
    <mergeCell ref="B50:G50"/>
    <mergeCell ref="B51:G51"/>
    <mergeCell ref="B52:G52"/>
    <mergeCell ref="B53:G53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0"/>
  <sheetViews>
    <sheetView workbookViewId="0">
      <selection activeCell="H19" sqref="H19:I19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57" ht="13.5" thickTop="1" x14ac:dyDescent="0.2">
      <c r="A1" s="188" t="s">
        <v>5</v>
      </c>
      <c r="B1" s="189"/>
      <c r="C1" s="69" t="str">
        <f>CONCATENATE(cislostavby," ",nazevstavby)</f>
        <v xml:space="preserve"> vodovodní přípojka 1,dl.5m</v>
      </c>
      <c r="D1" s="70"/>
      <c r="E1" s="71"/>
      <c r="F1" s="70"/>
      <c r="G1" s="72"/>
      <c r="H1" s="73"/>
      <c r="I1" s="74"/>
    </row>
    <row r="2" spans="1:57" ht="13.5" thickBot="1" x14ac:dyDescent="0.25">
      <c r="A2" s="190" t="s">
        <v>1</v>
      </c>
      <c r="B2" s="191"/>
      <c r="C2" s="75" t="str">
        <f>CONCATENATE(cisloobjektu," ",nazevobjektu)</f>
        <v xml:space="preserve"> VODOVODNÍ PŘÍPOJKA Č.1 V MEDLICÍCH</v>
      </c>
      <c r="D2" s="76"/>
      <c r="E2" s="77"/>
      <c r="F2" s="76"/>
      <c r="G2" s="192"/>
      <c r="H2" s="192"/>
      <c r="I2" s="193"/>
    </row>
    <row r="3" spans="1:57" ht="13.5" thickTop="1" x14ac:dyDescent="0.2">
      <c r="F3" s="11"/>
    </row>
    <row r="4" spans="1:57" ht="19.5" customHeight="1" x14ac:dyDescent="0.25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spans="1:57" ht="13.5" thickBot="1" x14ac:dyDescent="0.25"/>
    <row r="6" spans="1:57" s="11" customFormat="1" ht="13.5" thickBot="1" x14ac:dyDescent="0.25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57" s="11" customFormat="1" x14ac:dyDescent="0.2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Položky!BA21</f>
        <v>0</v>
      </c>
      <c r="F7" s="179">
        <f>Položky!BB21</f>
        <v>0</v>
      </c>
      <c r="G7" s="179">
        <f>Položky!BC21</f>
        <v>0</v>
      </c>
      <c r="H7" s="179">
        <f>Položky!BD21</f>
        <v>0</v>
      </c>
      <c r="I7" s="180">
        <f>Položky!BE21</f>
        <v>0</v>
      </c>
    </row>
    <row r="8" spans="1:57" s="11" customFormat="1" x14ac:dyDescent="0.2">
      <c r="A8" s="177" t="str">
        <f>Položky!B22</f>
        <v>2</v>
      </c>
      <c r="B8" s="86" t="str">
        <f>Položky!C22</f>
        <v>Základy,zvláštní zakládání</v>
      </c>
      <c r="C8" s="87"/>
      <c r="D8" s="88"/>
      <c r="E8" s="178">
        <f>Položky!BA25</f>
        <v>0</v>
      </c>
      <c r="F8" s="179">
        <f>Položky!BB25</f>
        <v>0</v>
      </c>
      <c r="G8" s="179">
        <f>Položky!BC25</f>
        <v>0</v>
      </c>
      <c r="H8" s="179">
        <f>Položky!BD25</f>
        <v>0</v>
      </c>
      <c r="I8" s="180">
        <f>Položky!BE25</f>
        <v>0</v>
      </c>
    </row>
    <row r="9" spans="1:57" s="11" customFormat="1" x14ac:dyDescent="0.2">
      <c r="A9" s="177" t="str">
        <f>Položky!B26</f>
        <v>3</v>
      </c>
      <c r="B9" s="86" t="str">
        <f>Položky!C26</f>
        <v>Svislé a kompletní konstrukce</v>
      </c>
      <c r="C9" s="87"/>
      <c r="D9" s="88"/>
      <c r="E9" s="178">
        <f>Položky!BA30</f>
        <v>0</v>
      </c>
      <c r="F9" s="179">
        <f>Položky!BB30</f>
        <v>0</v>
      </c>
      <c r="G9" s="179">
        <f>Položky!BC30</f>
        <v>0</v>
      </c>
      <c r="H9" s="179">
        <f>Položky!BD30</f>
        <v>0</v>
      </c>
      <c r="I9" s="180">
        <f>Položky!BE30</f>
        <v>0</v>
      </c>
    </row>
    <row r="10" spans="1:57" s="11" customFormat="1" x14ac:dyDescent="0.2">
      <c r="A10" s="177" t="str">
        <f>Položky!B31</f>
        <v>4</v>
      </c>
      <c r="B10" s="86" t="str">
        <f>Položky!C31</f>
        <v>Vodorovné konstrukce</v>
      </c>
      <c r="C10" s="87"/>
      <c r="D10" s="88"/>
      <c r="E10" s="178">
        <f>Položky!BA35</f>
        <v>0</v>
      </c>
      <c r="F10" s="179">
        <f>Položky!BB35</f>
        <v>0</v>
      </c>
      <c r="G10" s="179">
        <f>Položky!BC35</f>
        <v>0</v>
      </c>
      <c r="H10" s="179">
        <f>Položky!BD35</f>
        <v>0</v>
      </c>
      <c r="I10" s="180">
        <f>Položky!BE35</f>
        <v>0</v>
      </c>
    </row>
    <row r="11" spans="1:57" s="11" customFormat="1" x14ac:dyDescent="0.2">
      <c r="A11" s="177" t="str">
        <f>Položky!B36</f>
        <v>8</v>
      </c>
      <c r="B11" s="86" t="str">
        <f>Položky!C36</f>
        <v>Trubní vedení</v>
      </c>
      <c r="C11" s="87"/>
      <c r="D11" s="88"/>
      <c r="E11" s="178">
        <f>Položky!BA41</f>
        <v>0</v>
      </c>
      <c r="F11" s="179">
        <f>Položky!BB41</f>
        <v>0</v>
      </c>
      <c r="G11" s="179">
        <f>Položky!BC41</f>
        <v>0</v>
      </c>
      <c r="H11" s="179">
        <f>Položky!BD41</f>
        <v>0</v>
      </c>
      <c r="I11" s="180">
        <f>Položky!BE41</f>
        <v>0</v>
      </c>
    </row>
    <row r="12" spans="1:57" s="11" customFormat="1" ht="13.5" thickBot="1" x14ac:dyDescent="0.25">
      <c r="A12" s="177" t="str">
        <f>Položky!B42</f>
        <v>99</v>
      </c>
      <c r="B12" s="86" t="str">
        <f>Položky!C42</f>
        <v>Staveništní přesun hmot</v>
      </c>
      <c r="C12" s="87"/>
      <c r="D12" s="88"/>
      <c r="E12" s="178">
        <f>Položky!BA44</f>
        <v>0</v>
      </c>
      <c r="F12" s="179">
        <f>Položky!BB44</f>
        <v>0</v>
      </c>
      <c r="G12" s="179">
        <f>Položky!BC44</f>
        <v>0</v>
      </c>
      <c r="H12" s="179">
        <f>Položky!BD44</f>
        <v>0</v>
      </c>
      <c r="I12" s="180">
        <f>Položky!BE44</f>
        <v>0</v>
      </c>
    </row>
    <row r="13" spans="1:57" s="94" customFormat="1" ht="13.5" thickBot="1" x14ac:dyDescent="0.25">
      <c r="A13" s="89"/>
      <c r="B13" s="81" t="s">
        <v>50</v>
      </c>
      <c r="C13" s="81"/>
      <c r="D13" s="90"/>
      <c r="E13" s="91">
        <f>SUM(E7:E12)</f>
        <v>0</v>
      </c>
      <c r="F13" s="92">
        <f>SUM(F7:F12)</f>
        <v>0</v>
      </c>
      <c r="G13" s="92">
        <f>SUM(G7:G12)</f>
        <v>0</v>
      </c>
      <c r="H13" s="92">
        <f>SUM(H7:H12)</f>
        <v>0</v>
      </c>
      <c r="I13" s="93">
        <f>SUM(I7:I12)</f>
        <v>0</v>
      </c>
    </row>
    <row r="14" spans="1:57" x14ac:dyDescent="0.2">
      <c r="A14" s="87"/>
      <c r="B14" s="87"/>
      <c r="C14" s="87"/>
      <c r="D14" s="87"/>
      <c r="E14" s="87"/>
      <c r="F14" s="87"/>
      <c r="G14" s="87"/>
      <c r="H14" s="87"/>
      <c r="I14" s="87"/>
    </row>
    <row r="15" spans="1:57" ht="19.5" customHeight="1" x14ac:dyDescent="0.25">
      <c r="A15" s="95" t="s">
        <v>51</v>
      </c>
      <c r="B15" s="95"/>
      <c r="C15" s="95"/>
      <c r="D15" s="95"/>
      <c r="E15" s="95"/>
      <c r="F15" s="95"/>
      <c r="G15" s="96"/>
      <c r="H15" s="95"/>
      <c r="I15" s="95"/>
      <c r="BA15" s="30"/>
      <c r="BB15" s="30"/>
      <c r="BC15" s="30"/>
      <c r="BD15" s="30"/>
      <c r="BE15" s="30"/>
    </row>
    <row r="16" spans="1:57" ht="13.5" thickBot="1" x14ac:dyDescent="0.25">
      <c r="A16" s="97"/>
      <c r="B16" s="97"/>
      <c r="C16" s="97"/>
      <c r="D16" s="97"/>
      <c r="E16" s="97"/>
      <c r="F16" s="97"/>
      <c r="G16" s="97"/>
      <c r="H16" s="97"/>
      <c r="I16" s="97"/>
    </row>
    <row r="17" spans="1:53" x14ac:dyDescent="0.2">
      <c r="A17" s="98" t="s">
        <v>52</v>
      </c>
      <c r="B17" s="99"/>
      <c r="C17" s="99"/>
      <c r="D17" s="100"/>
      <c r="E17" s="101" t="s">
        <v>53</v>
      </c>
      <c r="F17" s="102" t="s">
        <v>54</v>
      </c>
      <c r="G17" s="103" t="s">
        <v>55</v>
      </c>
      <c r="H17" s="104"/>
      <c r="I17" s="105" t="s">
        <v>53</v>
      </c>
    </row>
    <row r="18" spans="1:53" x14ac:dyDescent="0.2">
      <c r="A18" s="106" t="s">
        <v>127</v>
      </c>
      <c r="B18" s="107"/>
      <c r="C18" s="107"/>
      <c r="D18" s="108"/>
      <c r="E18" s="109"/>
      <c r="F18" s="110">
        <v>0</v>
      </c>
      <c r="G18" s="111">
        <f>CHOOSE(BA18+1,HSV+PSV,HSV+PSV+Mont,HSV+PSV+Dodavka+Mont,HSV,PSV,Mont,Dodavka,Mont+Dodavka,0)</f>
        <v>0</v>
      </c>
      <c r="H18" s="112"/>
      <c r="I18" s="113">
        <f>E18+F18*G18/100</f>
        <v>0</v>
      </c>
      <c r="BA18">
        <v>0</v>
      </c>
    </row>
    <row r="19" spans="1:53" ht="13.5" thickBot="1" x14ac:dyDescent="0.25">
      <c r="A19" s="114"/>
      <c r="B19" s="115" t="s">
        <v>56</v>
      </c>
      <c r="C19" s="116"/>
      <c r="D19" s="117"/>
      <c r="E19" s="118"/>
      <c r="F19" s="119"/>
      <c r="G19" s="119"/>
      <c r="H19" s="194">
        <f>SUM(I18:I18)</f>
        <v>0</v>
      </c>
      <c r="I19" s="195"/>
    </row>
    <row r="20" spans="1:53" x14ac:dyDescent="0.2">
      <c r="A20" s="97"/>
      <c r="B20" s="97"/>
      <c r="C20" s="97"/>
      <c r="D20" s="97"/>
      <c r="E20" s="97"/>
      <c r="F20" s="97"/>
      <c r="G20" s="97"/>
      <c r="H20" s="97"/>
      <c r="I20" s="97"/>
    </row>
    <row r="21" spans="1:53" x14ac:dyDescent="0.2">
      <c r="B21" s="94"/>
      <c r="F21" s="120"/>
      <c r="G21" s="121"/>
      <c r="H21" s="121"/>
      <c r="I21" s="122"/>
    </row>
    <row r="22" spans="1:53" x14ac:dyDescent="0.2">
      <c r="F22" s="120"/>
      <c r="G22" s="121"/>
      <c r="H22" s="121"/>
      <c r="I22" s="122"/>
    </row>
    <row r="23" spans="1:53" x14ac:dyDescent="0.2">
      <c r="F23" s="120"/>
      <c r="G23" s="121"/>
      <c r="H23" s="121"/>
      <c r="I23" s="122"/>
    </row>
    <row r="24" spans="1:53" x14ac:dyDescent="0.2">
      <c r="F24" s="120"/>
      <c r="G24" s="121"/>
      <c r="H24" s="121"/>
      <c r="I24" s="122"/>
    </row>
    <row r="25" spans="1:53" x14ac:dyDescent="0.2">
      <c r="F25" s="120"/>
      <c r="G25" s="121"/>
      <c r="H25" s="121"/>
      <c r="I25" s="122"/>
    </row>
    <row r="26" spans="1:53" x14ac:dyDescent="0.2">
      <c r="F26" s="120"/>
      <c r="G26" s="121"/>
      <c r="H26" s="121"/>
      <c r="I26" s="122"/>
    </row>
    <row r="27" spans="1:53" x14ac:dyDescent="0.2">
      <c r="F27" s="120"/>
      <c r="G27" s="121"/>
      <c r="H27" s="121"/>
      <c r="I27" s="122"/>
    </row>
    <row r="28" spans="1:53" x14ac:dyDescent="0.2">
      <c r="F28" s="120"/>
      <c r="G28" s="121"/>
      <c r="H28" s="121"/>
      <c r="I28" s="122"/>
    </row>
    <row r="29" spans="1:53" x14ac:dyDescent="0.2">
      <c r="F29" s="120"/>
      <c r="G29" s="121"/>
      <c r="H29" s="121"/>
      <c r="I29" s="122"/>
    </row>
    <row r="30" spans="1:53" x14ac:dyDescent="0.2">
      <c r="F30" s="120"/>
      <c r="G30" s="121"/>
      <c r="H30" s="121"/>
      <c r="I30" s="122"/>
    </row>
    <row r="31" spans="1:53" x14ac:dyDescent="0.2">
      <c r="F31" s="120"/>
      <c r="G31" s="121"/>
      <c r="H31" s="121"/>
      <c r="I31" s="122"/>
    </row>
    <row r="32" spans="1:53" x14ac:dyDescent="0.2">
      <c r="F32" s="120"/>
      <c r="G32" s="121"/>
      <c r="H32" s="121"/>
      <c r="I32" s="122"/>
    </row>
    <row r="33" spans="6:9" x14ac:dyDescent="0.2">
      <c r="F33" s="120"/>
      <c r="G33" s="121"/>
      <c r="H33" s="121"/>
      <c r="I33" s="122"/>
    </row>
    <row r="34" spans="6:9" x14ac:dyDescent="0.2">
      <c r="F34" s="120"/>
      <c r="G34" s="121"/>
      <c r="H34" s="121"/>
      <c r="I34" s="122"/>
    </row>
    <row r="35" spans="6:9" x14ac:dyDescent="0.2">
      <c r="F35" s="120"/>
      <c r="G35" s="121"/>
      <c r="H35" s="121"/>
      <c r="I35" s="122"/>
    </row>
    <row r="36" spans="6:9" x14ac:dyDescent="0.2">
      <c r="F36" s="120"/>
      <c r="G36" s="121"/>
      <c r="H36" s="121"/>
      <c r="I36" s="122"/>
    </row>
    <row r="37" spans="6:9" x14ac:dyDescent="0.2">
      <c r="F37" s="120"/>
      <c r="G37" s="121"/>
      <c r="H37" s="121"/>
      <c r="I37" s="122"/>
    </row>
    <row r="38" spans="6:9" x14ac:dyDescent="0.2">
      <c r="F38" s="120"/>
      <c r="G38" s="121"/>
      <c r="H38" s="121"/>
      <c r="I38" s="122"/>
    </row>
    <row r="39" spans="6:9" x14ac:dyDescent="0.2">
      <c r="F39" s="120"/>
      <c r="G39" s="121"/>
      <c r="H39" s="121"/>
      <c r="I39" s="122"/>
    </row>
    <row r="40" spans="6:9" x14ac:dyDescent="0.2">
      <c r="F40" s="120"/>
      <c r="G40" s="121"/>
      <c r="H40" s="121"/>
      <c r="I40" s="122"/>
    </row>
    <row r="41" spans="6:9" x14ac:dyDescent="0.2">
      <c r="F41" s="120"/>
      <c r="G41" s="121"/>
      <c r="H41" s="121"/>
      <c r="I41" s="122"/>
    </row>
    <row r="42" spans="6:9" x14ac:dyDescent="0.2">
      <c r="F42" s="120"/>
      <c r="G42" s="121"/>
      <c r="H42" s="121"/>
      <c r="I42" s="122"/>
    </row>
    <row r="43" spans="6:9" x14ac:dyDescent="0.2">
      <c r="F43" s="120"/>
      <c r="G43" s="121"/>
      <c r="H43" s="121"/>
      <c r="I43" s="122"/>
    </row>
    <row r="44" spans="6:9" x14ac:dyDescent="0.2">
      <c r="F44" s="120"/>
      <c r="G44" s="121"/>
      <c r="H44" s="121"/>
      <c r="I44" s="122"/>
    </row>
    <row r="45" spans="6:9" x14ac:dyDescent="0.2">
      <c r="F45" s="120"/>
      <c r="G45" s="121"/>
      <c r="H45" s="121"/>
      <c r="I45" s="122"/>
    </row>
    <row r="46" spans="6:9" x14ac:dyDescent="0.2">
      <c r="F46" s="120"/>
      <c r="G46" s="121"/>
      <c r="H46" s="121"/>
      <c r="I46" s="122"/>
    </row>
    <row r="47" spans="6:9" x14ac:dyDescent="0.2">
      <c r="F47" s="120"/>
      <c r="G47" s="121"/>
      <c r="H47" s="121"/>
      <c r="I47" s="122"/>
    </row>
    <row r="48" spans="6:9" x14ac:dyDescent="0.2">
      <c r="F48" s="120"/>
      <c r="G48" s="121"/>
      <c r="H48" s="121"/>
      <c r="I48" s="122"/>
    </row>
    <row r="49" spans="6:9" x14ac:dyDescent="0.2">
      <c r="F49" s="120"/>
      <c r="G49" s="121"/>
      <c r="H49" s="121"/>
      <c r="I49" s="122"/>
    </row>
    <row r="50" spans="6:9" x14ac:dyDescent="0.2">
      <c r="F50" s="120"/>
      <c r="G50" s="121"/>
      <c r="H50" s="121"/>
      <c r="I50" s="122"/>
    </row>
    <row r="51" spans="6:9" x14ac:dyDescent="0.2">
      <c r="F51" s="120"/>
      <c r="G51" s="121"/>
      <c r="H51" s="121"/>
      <c r="I51" s="122"/>
    </row>
    <row r="52" spans="6:9" x14ac:dyDescent="0.2">
      <c r="F52" s="120"/>
      <c r="G52" s="121"/>
      <c r="H52" s="121"/>
      <c r="I52" s="122"/>
    </row>
    <row r="53" spans="6:9" x14ac:dyDescent="0.2">
      <c r="F53" s="120"/>
      <c r="G53" s="121"/>
      <c r="H53" s="121"/>
      <c r="I53" s="122"/>
    </row>
    <row r="54" spans="6:9" x14ac:dyDescent="0.2">
      <c r="F54" s="120"/>
      <c r="G54" s="121"/>
      <c r="H54" s="121"/>
      <c r="I54" s="122"/>
    </row>
    <row r="55" spans="6:9" x14ac:dyDescent="0.2">
      <c r="F55" s="120"/>
      <c r="G55" s="121"/>
      <c r="H55" s="121"/>
      <c r="I55" s="122"/>
    </row>
    <row r="56" spans="6:9" x14ac:dyDescent="0.2">
      <c r="F56" s="120"/>
      <c r="G56" s="121"/>
      <c r="H56" s="121"/>
      <c r="I56" s="122"/>
    </row>
    <row r="57" spans="6:9" x14ac:dyDescent="0.2">
      <c r="F57" s="120"/>
      <c r="G57" s="121"/>
      <c r="H57" s="121"/>
      <c r="I57" s="122"/>
    </row>
    <row r="58" spans="6:9" x14ac:dyDescent="0.2">
      <c r="F58" s="120"/>
      <c r="G58" s="121"/>
      <c r="H58" s="121"/>
      <c r="I58" s="122"/>
    </row>
    <row r="59" spans="6:9" x14ac:dyDescent="0.2">
      <c r="F59" s="120"/>
      <c r="G59" s="121"/>
      <c r="H59" s="121"/>
      <c r="I59" s="122"/>
    </row>
    <row r="60" spans="6:9" x14ac:dyDescent="0.2">
      <c r="F60" s="120"/>
      <c r="G60" s="121"/>
      <c r="H60" s="121"/>
      <c r="I60" s="122"/>
    </row>
    <row r="61" spans="6:9" x14ac:dyDescent="0.2">
      <c r="F61" s="120"/>
      <c r="G61" s="121"/>
      <c r="H61" s="121"/>
      <c r="I61" s="122"/>
    </row>
    <row r="62" spans="6:9" x14ac:dyDescent="0.2">
      <c r="F62" s="120"/>
      <c r="G62" s="121"/>
      <c r="H62" s="121"/>
      <c r="I62" s="122"/>
    </row>
    <row r="63" spans="6:9" x14ac:dyDescent="0.2">
      <c r="F63" s="120"/>
      <c r="G63" s="121"/>
      <c r="H63" s="121"/>
      <c r="I63" s="122"/>
    </row>
    <row r="64" spans="6:9" x14ac:dyDescent="0.2">
      <c r="F64" s="120"/>
      <c r="G64" s="121"/>
      <c r="H64" s="121"/>
      <c r="I64" s="122"/>
    </row>
    <row r="65" spans="6:9" x14ac:dyDescent="0.2">
      <c r="F65" s="120"/>
      <c r="G65" s="121"/>
      <c r="H65" s="121"/>
      <c r="I65" s="122"/>
    </row>
    <row r="66" spans="6:9" x14ac:dyDescent="0.2">
      <c r="F66" s="120"/>
      <c r="G66" s="121"/>
      <c r="H66" s="121"/>
      <c r="I66" s="122"/>
    </row>
    <row r="67" spans="6:9" x14ac:dyDescent="0.2">
      <c r="F67" s="120"/>
      <c r="G67" s="121"/>
      <c r="H67" s="121"/>
      <c r="I67" s="122"/>
    </row>
    <row r="68" spans="6:9" x14ac:dyDescent="0.2">
      <c r="F68" s="120"/>
      <c r="G68" s="121"/>
      <c r="H68" s="121"/>
      <c r="I68" s="122"/>
    </row>
    <row r="69" spans="6:9" x14ac:dyDescent="0.2">
      <c r="F69" s="120"/>
      <c r="G69" s="121"/>
      <c r="H69" s="121"/>
      <c r="I69" s="122"/>
    </row>
    <row r="70" spans="6:9" x14ac:dyDescent="0.2">
      <c r="F70" s="120"/>
      <c r="G70" s="121"/>
      <c r="H70" s="121"/>
      <c r="I70" s="122"/>
    </row>
  </sheetData>
  <mergeCells count="4">
    <mergeCell ref="A1:B1"/>
    <mergeCell ref="A2:B2"/>
    <mergeCell ref="G2:I2"/>
    <mergeCell ref="H19:I19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17"/>
  <sheetViews>
    <sheetView showGridLines="0" showZeros="0" tabSelected="1" zoomScaleNormal="100" workbookViewId="0">
      <selection activeCell="A44" sqref="A44:IV46"/>
    </sheetView>
  </sheetViews>
  <sheetFormatPr defaultRowHeight="12.75" x14ac:dyDescent="0.2"/>
  <cols>
    <col min="1" max="1" width="3.85546875" style="123" customWidth="1"/>
    <col min="2" max="2" width="12" style="123" customWidth="1"/>
    <col min="3" max="3" width="40.42578125" style="123" customWidth="1"/>
    <col min="4" max="4" width="5.5703125" style="123" customWidth="1"/>
    <col min="5" max="5" width="8.5703125" style="171" customWidth="1"/>
    <col min="6" max="6" width="9.85546875" style="123" customWidth="1"/>
    <col min="7" max="7" width="13.85546875" style="123" customWidth="1"/>
    <col min="8" max="16384" width="9.140625" style="123"/>
  </cols>
  <sheetData>
    <row r="1" spans="1:104" ht="15.75" x14ac:dyDescent="0.25">
      <c r="A1" s="198" t="s">
        <v>57</v>
      </c>
      <c r="B1" s="198"/>
      <c r="C1" s="198"/>
      <c r="D1" s="198"/>
      <c r="E1" s="198"/>
      <c r="F1" s="198"/>
      <c r="G1" s="198"/>
    </row>
    <row r="2" spans="1:104" ht="13.5" thickBot="1" x14ac:dyDescent="0.25">
      <c r="A2" s="124"/>
      <c r="B2" s="125"/>
      <c r="C2" s="126"/>
      <c r="D2" s="126"/>
      <c r="E2" s="127"/>
      <c r="F2" s="126"/>
      <c r="G2" s="126"/>
    </row>
    <row r="3" spans="1:104" ht="13.5" thickTop="1" x14ac:dyDescent="0.2">
      <c r="A3" s="199" t="s">
        <v>5</v>
      </c>
      <c r="B3" s="200"/>
      <c r="C3" s="128" t="str">
        <f>CONCATENATE(cislostavby," ",nazevstavby)</f>
        <v xml:space="preserve"> vodovodní přípojka 1,dl.5m</v>
      </c>
      <c r="D3" s="129"/>
      <c r="E3" s="130"/>
      <c r="F3" s="131">
        <f>Rekapitulace!H1</f>
        <v>0</v>
      </c>
      <c r="G3" s="132"/>
    </row>
    <row r="4" spans="1:104" ht="13.5" thickBot="1" x14ac:dyDescent="0.25">
      <c r="A4" s="201" t="s">
        <v>1</v>
      </c>
      <c r="B4" s="202"/>
      <c r="C4" s="133" t="str">
        <f>CONCATENATE(cisloobjektu," ",nazevobjektu)</f>
        <v xml:space="preserve"> VODOVODNÍ PŘÍPOJKA Č.1 V MEDLICÍCH</v>
      </c>
      <c r="D4" s="134"/>
      <c r="E4" s="203"/>
      <c r="F4" s="203"/>
      <c r="G4" s="204"/>
    </row>
    <row r="5" spans="1:104" ht="13.5" thickTop="1" x14ac:dyDescent="0.2">
      <c r="A5" s="135"/>
      <c r="B5" s="136"/>
      <c r="C5" s="136"/>
      <c r="D5" s="124"/>
      <c r="E5" s="137"/>
      <c r="F5" s="124"/>
      <c r="G5" s="138"/>
    </row>
    <row r="6" spans="1:104" x14ac:dyDescent="0.2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04" x14ac:dyDescent="0.2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x14ac:dyDescent="0.2">
      <c r="A8" s="151">
        <v>1</v>
      </c>
      <c r="B8" s="152" t="s">
        <v>71</v>
      </c>
      <c r="C8" s="153" t="s">
        <v>72</v>
      </c>
      <c r="D8" s="154" t="s">
        <v>73</v>
      </c>
      <c r="E8" s="155">
        <v>4.38</v>
      </c>
      <c r="F8" s="155">
        <v>0</v>
      </c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x14ac:dyDescent="0.2">
      <c r="A9" s="157"/>
      <c r="B9" s="158"/>
      <c r="C9" s="196" t="s">
        <v>74</v>
      </c>
      <c r="D9" s="197"/>
      <c r="E9" s="159">
        <v>1.5</v>
      </c>
      <c r="F9" s="160"/>
      <c r="G9" s="161"/>
      <c r="M9" s="162" t="s">
        <v>74</v>
      </c>
      <c r="O9" s="150"/>
    </row>
    <row r="10" spans="1:104" x14ac:dyDescent="0.2">
      <c r="A10" s="157"/>
      <c r="B10" s="158"/>
      <c r="C10" s="196" t="s">
        <v>75</v>
      </c>
      <c r="D10" s="197"/>
      <c r="E10" s="159">
        <v>2.88</v>
      </c>
      <c r="F10" s="160"/>
      <c r="G10" s="161"/>
      <c r="M10" s="162" t="s">
        <v>75</v>
      </c>
      <c r="O10" s="150"/>
    </row>
    <row r="11" spans="1:104" x14ac:dyDescent="0.2">
      <c r="A11" s="151">
        <v>2</v>
      </c>
      <c r="B11" s="152" t="s">
        <v>76</v>
      </c>
      <c r="C11" s="153" t="s">
        <v>77</v>
      </c>
      <c r="D11" s="154" t="s">
        <v>73</v>
      </c>
      <c r="E11" s="155">
        <v>3.12</v>
      </c>
      <c r="F11" s="155">
        <v>0</v>
      </c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2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04" x14ac:dyDescent="0.2">
      <c r="A12" s="157"/>
      <c r="B12" s="158"/>
      <c r="C12" s="196" t="s">
        <v>78</v>
      </c>
      <c r="D12" s="197"/>
      <c r="E12" s="159">
        <v>3.12</v>
      </c>
      <c r="F12" s="160"/>
      <c r="G12" s="161"/>
      <c r="M12" s="162" t="s">
        <v>78</v>
      </c>
      <c r="O12" s="150"/>
    </row>
    <row r="13" spans="1:104" x14ac:dyDescent="0.2">
      <c r="A13" s="151">
        <v>3</v>
      </c>
      <c r="B13" s="152" t="s">
        <v>79</v>
      </c>
      <c r="C13" s="153" t="s">
        <v>80</v>
      </c>
      <c r="D13" s="154" t="s">
        <v>73</v>
      </c>
      <c r="E13" s="155">
        <v>3.9</v>
      </c>
      <c r="F13" s="155">
        <v>0</v>
      </c>
      <c r="G13" s="156">
        <f>E13*F13</f>
        <v>0</v>
      </c>
      <c r="O13" s="150">
        <v>2</v>
      </c>
      <c r="AA13" s="123">
        <v>12</v>
      </c>
      <c r="AB13" s="123">
        <v>0</v>
      </c>
      <c r="AC13" s="123">
        <v>3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</v>
      </c>
    </row>
    <row r="14" spans="1:104" x14ac:dyDescent="0.2">
      <c r="A14" s="157"/>
      <c r="B14" s="158"/>
      <c r="C14" s="196" t="s">
        <v>81</v>
      </c>
      <c r="D14" s="197"/>
      <c r="E14" s="159">
        <v>3.9</v>
      </c>
      <c r="F14" s="160"/>
      <c r="G14" s="161"/>
      <c r="M14" s="162" t="s">
        <v>81</v>
      </c>
      <c r="O14" s="150"/>
    </row>
    <row r="15" spans="1:104" x14ac:dyDescent="0.2">
      <c r="A15" s="151">
        <v>4</v>
      </c>
      <c r="B15" s="152" t="s">
        <v>82</v>
      </c>
      <c r="C15" s="153" t="s">
        <v>83</v>
      </c>
      <c r="D15" s="154" t="s">
        <v>84</v>
      </c>
      <c r="E15" s="155">
        <v>7.5</v>
      </c>
      <c r="F15" s="155">
        <v>0</v>
      </c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4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</v>
      </c>
    </row>
    <row r="16" spans="1:104" x14ac:dyDescent="0.2">
      <c r="A16" s="157"/>
      <c r="B16" s="158"/>
      <c r="C16" s="196" t="s">
        <v>85</v>
      </c>
      <c r="D16" s="197"/>
      <c r="E16" s="159">
        <v>7.5</v>
      </c>
      <c r="F16" s="160"/>
      <c r="G16" s="161"/>
      <c r="M16" s="162" t="s">
        <v>85</v>
      </c>
      <c r="O16" s="150"/>
    </row>
    <row r="17" spans="1:104" x14ac:dyDescent="0.2">
      <c r="A17" s="151">
        <v>5</v>
      </c>
      <c r="B17" s="152" t="s">
        <v>86</v>
      </c>
      <c r="C17" s="153" t="s">
        <v>87</v>
      </c>
      <c r="D17" s="154" t="s">
        <v>73</v>
      </c>
      <c r="E17" s="155">
        <v>0.48</v>
      </c>
      <c r="F17" s="155">
        <v>0</v>
      </c>
      <c r="G17" s="156">
        <f>E17*F17</f>
        <v>0</v>
      </c>
      <c r="O17" s="150">
        <v>2</v>
      </c>
      <c r="AA17" s="123">
        <v>12</v>
      </c>
      <c r="AB17" s="123">
        <v>0</v>
      </c>
      <c r="AC17" s="123">
        <v>5</v>
      </c>
      <c r="AZ17" s="123">
        <v>1</v>
      </c>
      <c r="BA17" s="123">
        <f>IF(AZ17=1,G17,0)</f>
        <v>0</v>
      </c>
      <c r="BB17" s="123">
        <f>IF(AZ17=2,G17,0)</f>
        <v>0</v>
      </c>
      <c r="BC17" s="123">
        <f>IF(AZ17=3,G17,0)</f>
        <v>0</v>
      </c>
      <c r="BD17" s="123">
        <f>IF(AZ17=4,G17,0)</f>
        <v>0</v>
      </c>
      <c r="BE17" s="123">
        <f>IF(AZ17=5,G17,0)</f>
        <v>0</v>
      </c>
      <c r="CZ17" s="123">
        <v>0</v>
      </c>
    </row>
    <row r="18" spans="1:104" x14ac:dyDescent="0.2">
      <c r="A18" s="157"/>
      <c r="B18" s="158"/>
      <c r="C18" s="196" t="s">
        <v>88</v>
      </c>
      <c r="D18" s="197"/>
      <c r="E18" s="159">
        <v>0.48</v>
      </c>
      <c r="F18" s="160"/>
      <c r="G18" s="161"/>
      <c r="M18" s="162" t="s">
        <v>88</v>
      </c>
      <c r="O18" s="150"/>
    </row>
    <row r="19" spans="1:104" x14ac:dyDescent="0.2">
      <c r="A19" s="151">
        <v>6</v>
      </c>
      <c r="B19" s="152" t="s">
        <v>89</v>
      </c>
      <c r="C19" s="153" t="s">
        <v>90</v>
      </c>
      <c r="D19" s="154" t="s">
        <v>73</v>
      </c>
      <c r="E19" s="155">
        <v>3.6</v>
      </c>
      <c r="F19" s="155">
        <v>0</v>
      </c>
      <c r="G19" s="156">
        <f>E19*F19</f>
        <v>0</v>
      </c>
      <c r="O19" s="150">
        <v>2</v>
      </c>
      <c r="AA19" s="123">
        <v>12</v>
      </c>
      <c r="AB19" s="123">
        <v>0</v>
      </c>
      <c r="AC19" s="123">
        <v>6</v>
      </c>
      <c r="AZ19" s="123">
        <v>1</v>
      </c>
      <c r="BA19" s="123">
        <f>IF(AZ19=1,G19,0)</f>
        <v>0</v>
      </c>
      <c r="BB19" s="123">
        <f>IF(AZ19=2,G19,0)</f>
        <v>0</v>
      </c>
      <c r="BC19" s="123">
        <f>IF(AZ19=3,G19,0)</f>
        <v>0</v>
      </c>
      <c r="BD19" s="123">
        <f>IF(AZ19=4,G19,0)</f>
        <v>0</v>
      </c>
      <c r="BE19" s="123">
        <f>IF(AZ19=5,G19,0)</f>
        <v>0</v>
      </c>
      <c r="CZ19" s="123">
        <v>0</v>
      </c>
    </row>
    <row r="20" spans="1:104" x14ac:dyDescent="0.2">
      <c r="A20" s="157"/>
      <c r="B20" s="158"/>
      <c r="C20" s="196" t="s">
        <v>91</v>
      </c>
      <c r="D20" s="197"/>
      <c r="E20" s="159">
        <v>3.6</v>
      </c>
      <c r="F20" s="160"/>
      <c r="G20" s="161"/>
      <c r="M20" s="162" t="s">
        <v>91</v>
      </c>
      <c r="O20" s="150"/>
    </row>
    <row r="21" spans="1:104" x14ac:dyDescent="0.2">
      <c r="A21" s="163"/>
      <c r="B21" s="164" t="s">
        <v>68</v>
      </c>
      <c r="C21" s="165" t="str">
        <f>CONCATENATE(B7," ",C7)</f>
        <v>1 Zemní práce</v>
      </c>
      <c r="D21" s="163"/>
      <c r="E21" s="166"/>
      <c r="F21" s="166"/>
      <c r="G21" s="167">
        <f>SUM(G7:G20)</f>
        <v>0</v>
      </c>
      <c r="O21" s="150">
        <v>4</v>
      </c>
      <c r="BA21" s="168">
        <f>SUM(BA7:BA20)</f>
        <v>0</v>
      </c>
      <c r="BB21" s="168">
        <f>SUM(BB7:BB20)</f>
        <v>0</v>
      </c>
      <c r="BC21" s="168">
        <f>SUM(BC7:BC20)</f>
        <v>0</v>
      </c>
      <c r="BD21" s="168">
        <f>SUM(BD7:BD20)</f>
        <v>0</v>
      </c>
      <c r="BE21" s="168">
        <f>SUM(BE7:BE20)</f>
        <v>0</v>
      </c>
    </row>
    <row r="22" spans="1:104" x14ac:dyDescent="0.2">
      <c r="A22" s="143" t="s">
        <v>65</v>
      </c>
      <c r="B22" s="144" t="s">
        <v>92</v>
      </c>
      <c r="C22" s="145" t="s">
        <v>93</v>
      </c>
      <c r="D22" s="146"/>
      <c r="E22" s="147"/>
      <c r="F22" s="147"/>
      <c r="G22" s="148"/>
      <c r="H22" s="149"/>
      <c r="I22" s="149"/>
      <c r="O22" s="150">
        <v>1</v>
      </c>
    </row>
    <row r="23" spans="1:104" x14ac:dyDescent="0.2">
      <c r="A23" s="151">
        <v>7</v>
      </c>
      <c r="B23" s="152" t="s">
        <v>94</v>
      </c>
      <c r="C23" s="153" t="s">
        <v>95</v>
      </c>
      <c r="D23" s="154" t="s">
        <v>73</v>
      </c>
      <c r="E23" s="155">
        <v>0.3</v>
      </c>
      <c r="F23" s="155">
        <v>0</v>
      </c>
      <c r="G23" s="156">
        <f>E23*F23</f>
        <v>0</v>
      </c>
      <c r="O23" s="150">
        <v>2</v>
      </c>
      <c r="AA23" s="123">
        <v>12</v>
      </c>
      <c r="AB23" s="123">
        <v>0</v>
      </c>
      <c r="AC23" s="123">
        <v>7</v>
      </c>
      <c r="AZ23" s="123">
        <v>1</v>
      </c>
      <c r="BA23" s="123">
        <f>IF(AZ23=1,G23,0)</f>
        <v>0</v>
      </c>
      <c r="BB23" s="123">
        <f>IF(AZ23=2,G23,0)</f>
        <v>0</v>
      </c>
      <c r="BC23" s="123">
        <f>IF(AZ23=3,G23,0)</f>
        <v>0</v>
      </c>
      <c r="BD23" s="123">
        <f>IF(AZ23=4,G23,0)</f>
        <v>0</v>
      </c>
      <c r="BE23" s="123">
        <f>IF(AZ23=5,G23,0)</f>
        <v>0</v>
      </c>
      <c r="CZ23" s="123">
        <v>2.5249999999999999</v>
      </c>
    </row>
    <row r="24" spans="1:104" x14ac:dyDescent="0.2">
      <c r="A24" s="157"/>
      <c r="B24" s="158"/>
      <c r="C24" s="196" t="s">
        <v>96</v>
      </c>
      <c r="D24" s="197"/>
      <c r="E24" s="159">
        <v>0.3</v>
      </c>
      <c r="F24" s="160"/>
      <c r="G24" s="161"/>
      <c r="M24" s="162" t="s">
        <v>96</v>
      </c>
      <c r="O24" s="150"/>
    </row>
    <row r="25" spans="1:104" x14ac:dyDescent="0.2">
      <c r="A25" s="163"/>
      <c r="B25" s="164" t="s">
        <v>68</v>
      </c>
      <c r="C25" s="165" t="str">
        <f>CONCATENATE(B22," ",C22)</f>
        <v>2 Základy,zvláštní zakládání</v>
      </c>
      <c r="D25" s="163"/>
      <c r="E25" s="166"/>
      <c r="F25" s="166"/>
      <c r="G25" s="167">
        <f>SUM(G22:G24)</f>
        <v>0</v>
      </c>
      <c r="O25" s="150">
        <v>4</v>
      </c>
      <c r="BA25" s="168">
        <f>SUM(BA22:BA24)</f>
        <v>0</v>
      </c>
      <c r="BB25" s="168">
        <f>SUM(BB22:BB24)</f>
        <v>0</v>
      </c>
      <c r="BC25" s="168">
        <f>SUM(BC22:BC24)</f>
        <v>0</v>
      </c>
      <c r="BD25" s="168">
        <f>SUM(BD22:BD24)</f>
        <v>0</v>
      </c>
      <c r="BE25" s="168">
        <f>SUM(BE22:BE24)</f>
        <v>0</v>
      </c>
    </row>
    <row r="26" spans="1:104" x14ac:dyDescent="0.2">
      <c r="A26" s="143" t="s">
        <v>65</v>
      </c>
      <c r="B26" s="144" t="s">
        <v>97</v>
      </c>
      <c r="C26" s="145" t="s">
        <v>98</v>
      </c>
      <c r="D26" s="146"/>
      <c r="E26" s="147"/>
      <c r="F26" s="147"/>
      <c r="G26" s="148"/>
      <c r="H26" s="149"/>
      <c r="I26" s="149"/>
      <c r="O26" s="150">
        <v>1</v>
      </c>
    </row>
    <row r="27" spans="1:104" ht="22.5" x14ac:dyDescent="0.2">
      <c r="A27" s="151">
        <v>8</v>
      </c>
      <c r="B27" s="152" t="s">
        <v>99</v>
      </c>
      <c r="C27" s="153" t="s">
        <v>100</v>
      </c>
      <c r="D27" s="154" t="s">
        <v>84</v>
      </c>
      <c r="E27" s="155">
        <v>7.2</v>
      </c>
      <c r="F27" s="155">
        <v>0</v>
      </c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8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0.38469999999999999</v>
      </c>
    </row>
    <row r="28" spans="1:104" x14ac:dyDescent="0.2">
      <c r="A28" s="157"/>
      <c r="B28" s="158"/>
      <c r="C28" s="196" t="s">
        <v>101</v>
      </c>
      <c r="D28" s="197"/>
      <c r="E28" s="159">
        <v>7.2</v>
      </c>
      <c r="F28" s="160"/>
      <c r="G28" s="161"/>
      <c r="M28" s="162" t="s">
        <v>101</v>
      </c>
      <c r="O28" s="150"/>
    </row>
    <row r="29" spans="1:104" x14ac:dyDescent="0.2">
      <c r="A29" s="151">
        <v>9</v>
      </c>
      <c r="B29" s="152" t="s">
        <v>102</v>
      </c>
      <c r="C29" s="153" t="s">
        <v>103</v>
      </c>
      <c r="D29" s="154" t="s">
        <v>104</v>
      </c>
      <c r="E29" s="155">
        <v>1</v>
      </c>
      <c r="F29" s="155">
        <v>0</v>
      </c>
      <c r="G29" s="156">
        <f>E29*F29</f>
        <v>0</v>
      </c>
      <c r="O29" s="150">
        <v>2</v>
      </c>
      <c r="AA29" s="123">
        <v>12</v>
      </c>
      <c r="AB29" s="123">
        <v>0</v>
      </c>
      <c r="AC29" s="123">
        <v>9</v>
      </c>
      <c r="AZ29" s="123">
        <v>1</v>
      </c>
      <c r="BA29" s="123">
        <f>IF(AZ29=1,G29,0)</f>
        <v>0</v>
      </c>
      <c r="BB29" s="123">
        <f>IF(AZ29=2,G29,0)</f>
        <v>0</v>
      </c>
      <c r="BC29" s="123">
        <f>IF(AZ29=3,G29,0)</f>
        <v>0</v>
      </c>
      <c r="BD29" s="123">
        <f>IF(AZ29=4,G29,0)</f>
        <v>0</v>
      </c>
      <c r="BE29" s="123">
        <f>IF(AZ29=5,G29,0)</f>
        <v>0</v>
      </c>
      <c r="CZ29" s="123">
        <v>9.5000000000000001E-2</v>
      </c>
    </row>
    <row r="30" spans="1:104" x14ac:dyDescent="0.2">
      <c r="A30" s="163"/>
      <c r="B30" s="164" t="s">
        <v>68</v>
      </c>
      <c r="C30" s="165" t="str">
        <f>CONCATENATE(B26," ",C26)</f>
        <v>3 Svislé a kompletní konstrukce</v>
      </c>
      <c r="D30" s="163"/>
      <c r="E30" s="166"/>
      <c r="F30" s="166"/>
      <c r="G30" s="167">
        <f>SUM(G26:G29)</f>
        <v>0</v>
      </c>
      <c r="O30" s="150">
        <v>4</v>
      </c>
      <c r="BA30" s="168">
        <f>SUM(BA26:BA29)</f>
        <v>0</v>
      </c>
      <c r="BB30" s="168">
        <f>SUM(BB26:BB29)</f>
        <v>0</v>
      </c>
      <c r="BC30" s="168">
        <f>SUM(BC26:BC29)</f>
        <v>0</v>
      </c>
      <c r="BD30" s="168">
        <f>SUM(BD26:BD29)</f>
        <v>0</v>
      </c>
      <c r="BE30" s="168">
        <f>SUM(BE26:BE29)</f>
        <v>0</v>
      </c>
    </row>
    <row r="31" spans="1:104" x14ac:dyDescent="0.2">
      <c r="A31" s="143" t="s">
        <v>65</v>
      </c>
      <c r="B31" s="144" t="s">
        <v>105</v>
      </c>
      <c r="C31" s="145" t="s">
        <v>106</v>
      </c>
      <c r="D31" s="146"/>
      <c r="E31" s="147"/>
      <c r="F31" s="147"/>
      <c r="G31" s="148"/>
      <c r="H31" s="149"/>
      <c r="I31" s="149"/>
      <c r="O31" s="150">
        <v>1</v>
      </c>
    </row>
    <row r="32" spans="1:104" x14ac:dyDescent="0.2">
      <c r="A32" s="151">
        <v>10</v>
      </c>
      <c r="B32" s="152" t="s">
        <v>107</v>
      </c>
      <c r="C32" s="153" t="s">
        <v>108</v>
      </c>
      <c r="D32" s="154" t="s">
        <v>73</v>
      </c>
      <c r="E32" s="155">
        <v>0.54</v>
      </c>
      <c r="F32" s="155">
        <v>0</v>
      </c>
      <c r="G32" s="156">
        <f>E32*F32</f>
        <v>0</v>
      </c>
      <c r="O32" s="150">
        <v>2</v>
      </c>
      <c r="AA32" s="123">
        <v>12</v>
      </c>
      <c r="AB32" s="123">
        <v>0</v>
      </c>
      <c r="AC32" s="123">
        <v>10</v>
      </c>
      <c r="AZ32" s="123">
        <v>1</v>
      </c>
      <c r="BA32" s="123">
        <f>IF(AZ32=1,G32,0)</f>
        <v>0</v>
      </c>
      <c r="BB32" s="123">
        <f>IF(AZ32=2,G32,0)</f>
        <v>0</v>
      </c>
      <c r="BC32" s="123">
        <f>IF(AZ32=3,G32,0)</f>
        <v>0</v>
      </c>
      <c r="BD32" s="123">
        <f>IF(AZ32=4,G32,0)</f>
        <v>0</v>
      </c>
      <c r="BE32" s="123">
        <f>IF(AZ32=5,G32,0)</f>
        <v>0</v>
      </c>
      <c r="CZ32" s="123">
        <v>1.1322000000000001</v>
      </c>
    </row>
    <row r="33" spans="1:104" x14ac:dyDescent="0.2">
      <c r="A33" s="157"/>
      <c r="B33" s="158"/>
      <c r="C33" s="196" t="s">
        <v>109</v>
      </c>
      <c r="D33" s="197"/>
      <c r="E33" s="159">
        <v>0.24</v>
      </c>
      <c r="F33" s="160"/>
      <c r="G33" s="161"/>
      <c r="M33" s="162" t="s">
        <v>109</v>
      </c>
      <c r="O33" s="150"/>
    </row>
    <row r="34" spans="1:104" x14ac:dyDescent="0.2">
      <c r="A34" s="157"/>
      <c r="B34" s="158"/>
      <c r="C34" s="196" t="s">
        <v>110</v>
      </c>
      <c r="D34" s="197"/>
      <c r="E34" s="159">
        <v>0.3</v>
      </c>
      <c r="F34" s="160"/>
      <c r="G34" s="161"/>
      <c r="M34" s="162" t="s">
        <v>110</v>
      </c>
      <c r="O34" s="150"/>
    </row>
    <row r="35" spans="1:104" x14ac:dyDescent="0.2">
      <c r="A35" s="163"/>
      <c r="B35" s="164" t="s">
        <v>68</v>
      </c>
      <c r="C35" s="165" t="str">
        <f>CONCATENATE(B31," ",C31)</f>
        <v>4 Vodorovné konstrukce</v>
      </c>
      <c r="D35" s="163"/>
      <c r="E35" s="166"/>
      <c r="F35" s="166"/>
      <c r="G35" s="167">
        <f>SUM(G31:G34)</f>
        <v>0</v>
      </c>
      <c r="O35" s="150">
        <v>4</v>
      </c>
      <c r="BA35" s="168">
        <f>SUM(BA31:BA34)</f>
        <v>0</v>
      </c>
      <c r="BB35" s="168">
        <f>SUM(BB31:BB34)</f>
        <v>0</v>
      </c>
      <c r="BC35" s="168">
        <f>SUM(BC31:BC34)</f>
        <v>0</v>
      </c>
      <c r="BD35" s="168">
        <f>SUM(BD31:BD34)</f>
        <v>0</v>
      </c>
      <c r="BE35" s="168">
        <f>SUM(BE31:BE34)</f>
        <v>0</v>
      </c>
    </row>
    <row r="36" spans="1:104" x14ac:dyDescent="0.2">
      <c r="A36" s="143" t="s">
        <v>65</v>
      </c>
      <c r="B36" s="144" t="s">
        <v>111</v>
      </c>
      <c r="C36" s="145" t="s">
        <v>112</v>
      </c>
      <c r="D36" s="146"/>
      <c r="E36" s="147"/>
      <c r="F36" s="147"/>
      <c r="G36" s="148"/>
      <c r="H36" s="149"/>
      <c r="I36" s="149"/>
      <c r="O36" s="150">
        <v>1</v>
      </c>
    </row>
    <row r="37" spans="1:104" x14ac:dyDescent="0.2">
      <c r="A37" s="151">
        <v>11</v>
      </c>
      <c r="B37" s="152" t="s">
        <v>113</v>
      </c>
      <c r="C37" s="153" t="s">
        <v>114</v>
      </c>
      <c r="D37" s="154" t="s">
        <v>115</v>
      </c>
      <c r="E37" s="155">
        <v>4</v>
      </c>
      <c r="F37" s="155">
        <v>0</v>
      </c>
      <c r="G37" s="156">
        <f>E37*F37</f>
        <v>0</v>
      </c>
      <c r="O37" s="150">
        <v>2</v>
      </c>
      <c r="AA37" s="123">
        <v>12</v>
      </c>
      <c r="AB37" s="123">
        <v>0</v>
      </c>
      <c r="AC37" s="123">
        <v>11</v>
      </c>
      <c r="AZ37" s="123">
        <v>1</v>
      </c>
      <c r="BA37" s="123">
        <f>IF(AZ37=1,G37,0)</f>
        <v>0</v>
      </c>
      <c r="BB37" s="123">
        <f>IF(AZ37=2,G37,0)</f>
        <v>0</v>
      </c>
      <c r="BC37" s="123">
        <f>IF(AZ37=3,G37,0)</f>
        <v>0</v>
      </c>
      <c r="BD37" s="123">
        <f>IF(AZ37=4,G37,0)</f>
        <v>0</v>
      </c>
      <c r="BE37" s="123">
        <f>IF(AZ37=5,G37,0)</f>
        <v>0</v>
      </c>
      <c r="CZ37" s="123">
        <v>0</v>
      </c>
    </row>
    <row r="38" spans="1:104" x14ac:dyDescent="0.2">
      <c r="A38" s="151">
        <v>12</v>
      </c>
      <c r="B38" s="152" t="s">
        <v>116</v>
      </c>
      <c r="C38" s="153" t="s">
        <v>117</v>
      </c>
      <c r="D38" s="154" t="s">
        <v>115</v>
      </c>
      <c r="E38" s="155">
        <v>5</v>
      </c>
      <c r="F38" s="155">
        <v>0</v>
      </c>
      <c r="G38" s="156">
        <f>E38*F38</f>
        <v>0</v>
      </c>
      <c r="O38" s="150">
        <v>2</v>
      </c>
      <c r="AA38" s="123">
        <v>12</v>
      </c>
      <c r="AB38" s="123">
        <v>0</v>
      </c>
      <c r="AC38" s="123">
        <v>12</v>
      </c>
      <c r="AZ38" s="123">
        <v>1</v>
      </c>
      <c r="BA38" s="123">
        <f>IF(AZ38=1,G38,0)</f>
        <v>0</v>
      </c>
      <c r="BB38" s="123">
        <f>IF(AZ38=2,G38,0)</f>
        <v>0</v>
      </c>
      <c r="BC38" s="123">
        <f>IF(AZ38=3,G38,0)</f>
        <v>0</v>
      </c>
      <c r="BD38" s="123">
        <f>IF(AZ38=4,G38,0)</f>
        <v>0</v>
      </c>
      <c r="BE38" s="123">
        <f>IF(AZ38=5,G38,0)</f>
        <v>0</v>
      </c>
      <c r="CZ38" s="123">
        <v>0</v>
      </c>
    </row>
    <row r="39" spans="1:104" x14ac:dyDescent="0.2">
      <c r="A39" s="151">
        <v>13</v>
      </c>
      <c r="B39" s="152" t="s">
        <v>118</v>
      </c>
      <c r="C39" s="153" t="s">
        <v>119</v>
      </c>
      <c r="D39" s="154" t="s">
        <v>104</v>
      </c>
      <c r="E39" s="155">
        <v>1</v>
      </c>
      <c r="F39" s="155">
        <v>0</v>
      </c>
      <c r="G39" s="156">
        <f>E39*F39</f>
        <v>0</v>
      </c>
      <c r="O39" s="150">
        <v>2</v>
      </c>
      <c r="AA39" s="123">
        <v>12</v>
      </c>
      <c r="AB39" s="123">
        <v>0</v>
      </c>
      <c r="AC39" s="123">
        <v>13</v>
      </c>
      <c r="AZ39" s="123">
        <v>1</v>
      </c>
      <c r="BA39" s="123">
        <f>IF(AZ39=1,G39,0)</f>
        <v>0</v>
      </c>
      <c r="BB39" s="123">
        <f>IF(AZ39=2,G39,0)</f>
        <v>0</v>
      </c>
      <c r="BC39" s="123">
        <f>IF(AZ39=3,G39,0)</f>
        <v>0</v>
      </c>
      <c r="BD39" s="123">
        <f>IF(AZ39=4,G39,0)</f>
        <v>0</v>
      </c>
      <c r="BE39" s="123">
        <f>IF(AZ39=5,G39,0)</f>
        <v>0</v>
      </c>
      <c r="CZ39" s="123">
        <v>0</v>
      </c>
    </row>
    <row r="40" spans="1:104" x14ac:dyDescent="0.2">
      <c r="A40" s="151">
        <v>14</v>
      </c>
      <c r="B40" s="152" t="s">
        <v>120</v>
      </c>
      <c r="C40" s="153" t="s">
        <v>121</v>
      </c>
      <c r="D40" s="154" t="s">
        <v>104</v>
      </c>
      <c r="E40" s="155">
        <v>1</v>
      </c>
      <c r="F40" s="155">
        <v>0</v>
      </c>
      <c r="G40" s="156">
        <f>E40*F40</f>
        <v>0</v>
      </c>
      <c r="O40" s="150">
        <v>2</v>
      </c>
      <c r="AA40" s="123">
        <v>12</v>
      </c>
      <c r="AB40" s="123">
        <v>0</v>
      </c>
      <c r="AC40" s="123">
        <v>14</v>
      </c>
      <c r="AZ40" s="123">
        <v>1</v>
      </c>
      <c r="BA40" s="123">
        <f>IF(AZ40=1,G40,0)</f>
        <v>0</v>
      </c>
      <c r="BB40" s="123">
        <f>IF(AZ40=2,G40,0)</f>
        <v>0</v>
      </c>
      <c r="BC40" s="123">
        <f>IF(AZ40=3,G40,0)</f>
        <v>0</v>
      </c>
      <c r="BD40" s="123">
        <f>IF(AZ40=4,G40,0)</f>
        <v>0</v>
      </c>
      <c r="BE40" s="123">
        <f>IF(AZ40=5,G40,0)</f>
        <v>0</v>
      </c>
      <c r="CZ40" s="123">
        <v>0</v>
      </c>
    </row>
    <row r="41" spans="1:104" x14ac:dyDescent="0.2">
      <c r="A41" s="163"/>
      <c r="B41" s="164" t="s">
        <v>68</v>
      </c>
      <c r="C41" s="165" t="str">
        <f>CONCATENATE(B36," ",C36)</f>
        <v>8 Trubní vedení</v>
      </c>
      <c r="D41" s="163"/>
      <c r="E41" s="166"/>
      <c r="F41" s="166"/>
      <c r="G41" s="167">
        <f>SUM(G36:G40)</f>
        <v>0</v>
      </c>
      <c r="O41" s="150">
        <v>4</v>
      </c>
      <c r="BA41" s="168">
        <f>SUM(BA36:BA40)</f>
        <v>0</v>
      </c>
      <c r="BB41" s="168">
        <f>SUM(BB36:BB40)</f>
        <v>0</v>
      </c>
      <c r="BC41" s="168">
        <f>SUM(BC36:BC40)</f>
        <v>0</v>
      </c>
      <c r="BD41" s="168">
        <f>SUM(BD36:BD40)</f>
        <v>0</v>
      </c>
      <c r="BE41" s="168">
        <f>SUM(BE36:BE40)</f>
        <v>0</v>
      </c>
    </row>
    <row r="42" spans="1:104" x14ac:dyDescent="0.2">
      <c r="A42" s="143" t="s">
        <v>65</v>
      </c>
      <c r="B42" s="144" t="s">
        <v>122</v>
      </c>
      <c r="C42" s="145" t="s">
        <v>123</v>
      </c>
      <c r="D42" s="146"/>
      <c r="E42" s="147"/>
      <c r="F42" s="147"/>
      <c r="G42" s="148"/>
      <c r="H42" s="149"/>
      <c r="I42" s="149"/>
      <c r="O42" s="150">
        <v>1</v>
      </c>
    </row>
    <row r="43" spans="1:104" x14ac:dyDescent="0.2">
      <c r="A43" s="151">
        <v>15</v>
      </c>
      <c r="B43" s="152" t="s">
        <v>124</v>
      </c>
      <c r="C43" s="153" t="s">
        <v>125</v>
      </c>
      <c r="D43" s="154" t="s">
        <v>126</v>
      </c>
      <c r="E43" s="155">
        <v>4.2350000000000003</v>
      </c>
      <c r="F43" s="155">
        <v>0</v>
      </c>
      <c r="G43" s="156">
        <f>E43*F43</f>
        <v>0</v>
      </c>
      <c r="O43" s="150">
        <v>2</v>
      </c>
      <c r="AA43" s="123">
        <v>12</v>
      </c>
      <c r="AB43" s="123">
        <v>0</v>
      </c>
      <c r="AC43" s="123">
        <v>15</v>
      </c>
      <c r="AZ43" s="123">
        <v>1</v>
      </c>
      <c r="BA43" s="123">
        <f>IF(AZ43=1,G43,0)</f>
        <v>0</v>
      </c>
      <c r="BB43" s="123">
        <f>IF(AZ43=2,G43,0)</f>
        <v>0</v>
      </c>
      <c r="BC43" s="123">
        <f>IF(AZ43=3,G43,0)</f>
        <v>0</v>
      </c>
      <c r="BD43" s="123">
        <f>IF(AZ43=4,G43,0)</f>
        <v>0</v>
      </c>
      <c r="BE43" s="123">
        <f>IF(AZ43=5,G43,0)</f>
        <v>0</v>
      </c>
      <c r="CZ43" s="123">
        <v>0</v>
      </c>
    </row>
    <row r="44" spans="1:104" x14ac:dyDescent="0.2">
      <c r="A44" s="163"/>
      <c r="B44" s="164" t="s">
        <v>68</v>
      </c>
      <c r="C44" s="165" t="str">
        <f>CONCATENATE(B42," ",C42)</f>
        <v>99 Staveništní přesun hmot</v>
      </c>
      <c r="D44" s="163"/>
      <c r="E44" s="166"/>
      <c r="F44" s="166"/>
      <c r="G44" s="167">
        <f>SUM(G42:G43)</f>
        <v>0</v>
      </c>
      <c r="O44" s="150">
        <v>4</v>
      </c>
      <c r="BA44" s="168">
        <f>SUM(BA42:BA43)</f>
        <v>0</v>
      </c>
      <c r="BB44" s="168">
        <f>SUM(BB42:BB43)</f>
        <v>0</v>
      </c>
      <c r="BC44" s="168">
        <f>SUM(BC42:BC43)</f>
        <v>0</v>
      </c>
      <c r="BD44" s="168">
        <f>SUM(BD42:BD43)</f>
        <v>0</v>
      </c>
      <c r="BE44" s="168">
        <f>SUM(BE42:BE43)</f>
        <v>0</v>
      </c>
    </row>
    <row r="45" spans="1:104" x14ac:dyDescent="0.2">
      <c r="A45" s="124"/>
      <c r="B45" s="124"/>
      <c r="C45" s="124"/>
      <c r="D45" s="124"/>
      <c r="E45" s="124"/>
      <c r="F45" s="124"/>
      <c r="G45" s="124"/>
    </row>
    <row r="46" spans="1:104" x14ac:dyDescent="0.2">
      <c r="E46" s="123"/>
    </row>
    <row r="47" spans="1:104" x14ac:dyDescent="0.2">
      <c r="E47" s="123"/>
    </row>
    <row r="48" spans="1:104" x14ac:dyDescent="0.2">
      <c r="E48" s="123"/>
    </row>
    <row r="49" spans="5:5" x14ac:dyDescent="0.2">
      <c r="E49" s="123"/>
    </row>
    <row r="50" spans="5:5" x14ac:dyDescent="0.2">
      <c r="E50" s="123"/>
    </row>
    <row r="51" spans="5:5" x14ac:dyDescent="0.2">
      <c r="E51" s="123"/>
    </row>
    <row r="52" spans="5:5" x14ac:dyDescent="0.2">
      <c r="E52" s="123"/>
    </row>
    <row r="53" spans="5:5" x14ac:dyDescent="0.2">
      <c r="E53" s="123"/>
    </row>
    <row r="54" spans="5:5" x14ac:dyDescent="0.2">
      <c r="E54" s="123"/>
    </row>
    <row r="55" spans="5:5" x14ac:dyDescent="0.2">
      <c r="E55" s="123"/>
    </row>
    <row r="56" spans="5:5" x14ac:dyDescent="0.2">
      <c r="E56" s="123"/>
    </row>
    <row r="57" spans="5:5" x14ac:dyDescent="0.2">
      <c r="E57" s="123"/>
    </row>
    <row r="58" spans="5:5" x14ac:dyDescent="0.2">
      <c r="E58" s="123"/>
    </row>
    <row r="59" spans="5:5" x14ac:dyDescent="0.2">
      <c r="E59" s="123"/>
    </row>
    <row r="60" spans="5:5" x14ac:dyDescent="0.2">
      <c r="E60" s="123"/>
    </row>
    <row r="61" spans="5:5" x14ac:dyDescent="0.2">
      <c r="E61" s="123"/>
    </row>
    <row r="62" spans="5:5" x14ac:dyDescent="0.2">
      <c r="E62" s="123"/>
    </row>
    <row r="63" spans="5:5" x14ac:dyDescent="0.2">
      <c r="E63" s="123"/>
    </row>
    <row r="64" spans="5:5" x14ac:dyDescent="0.2">
      <c r="E64" s="123"/>
    </row>
    <row r="65" spans="1:7" x14ac:dyDescent="0.2">
      <c r="E65" s="123"/>
    </row>
    <row r="66" spans="1:7" x14ac:dyDescent="0.2">
      <c r="E66" s="123"/>
    </row>
    <row r="67" spans="1:7" x14ac:dyDescent="0.2">
      <c r="E67" s="123"/>
    </row>
    <row r="68" spans="1:7" x14ac:dyDescent="0.2">
      <c r="A68" s="169"/>
      <c r="B68" s="169"/>
      <c r="C68" s="169"/>
      <c r="D68" s="169"/>
      <c r="E68" s="169"/>
      <c r="F68" s="169"/>
      <c r="G68" s="169"/>
    </row>
    <row r="69" spans="1:7" x14ac:dyDescent="0.2">
      <c r="A69" s="169"/>
      <c r="B69" s="169"/>
      <c r="C69" s="169"/>
      <c r="D69" s="169"/>
      <c r="E69" s="169"/>
      <c r="F69" s="169"/>
      <c r="G69" s="169"/>
    </row>
    <row r="70" spans="1:7" x14ac:dyDescent="0.2">
      <c r="A70" s="169"/>
      <c r="B70" s="169"/>
      <c r="C70" s="169"/>
      <c r="D70" s="169"/>
      <c r="E70" s="169"/>
      <c r="F70" s="169"/>
      <c r="G70" s="169"/>
    </row>
    <row r="71" spans="1:7" x14ac:dyDescent="0.2">
      <c r="A71" s="169"/>
      <c r="B71" s="169"/>
      <c r="C71" s="169"/>
      <c r="D71" s="169"/>
      <c r="E71" s="169"/>
      <c r="F71" s="169"/>
      <c r="G71" s="169"/>
    </row>
    <row r="72" spans="1:7" x14ac:dyDescent="0.2">
      <c r="E72" s="123"/>
    </row>
    <row r="73" spans="1:7" x14ac:dyDescent="0.2">
      <c r="E73" s="123"/>
    </row>
    <row r="74" spans="1:7" x14ac:dyDescent="0.2">
      <c r="E74" s="123"/>
    </row>
    <row r="75" spans="1:7" x14ac:dyDescent="0.2">
      <c r="E75" s="123"/>
    </row>
    <row r="76" spans="1:7" x14ac:dyDescent="0.2">
      <c r="E76" s="123"/>
    </row>
    <row r="77" spans="1:7" x14ac:dyDescent="0.2">
      <c r="E77" s="123"/>
    </row>
    <row r="78" spans="1:7" x14ac:dyDescent="0.2">
      <c r="E78" s="123"/>
    </row>
    <row r="79" spans="1:7" x14ac:dyDescent="0.2">
      <c r="E79" s="123"/>
    </row>
    <row r="80" spans="1:7" x14ac:dyDescent="0.2">
      <c r="E80" s="123"/>
    </row>
    <row r="81" spans="5:5" x14ac:dyDescent="0.2">
      <c r="E81" s="123"/>
    </row>
    <row r="82" spans="5:5" x14ac:dyDescent="0.2">
      <c r="E82" s="123"/>
    </row>
    <row r="83" spans="5:5" x14ac:dyDescent="0.2">
      <c r="E83" s="123"/>
    </row>
    <row r="84" spans="5:5" x14ac:dyDescent="0.2">
      <c r="E84" s="123"/>
    </row>
    <row r="85" spans="5:5" x14ac:dyDescent="0.2">
      <c r="E85" s="123"/>
    </row>
    <row r="86" spans="5:5" x14ac:dyDescent="0.2">
      <c r="E86" s="123"/>
    </row>
    <row r="87" spans="5:5" x14ac:dyDescent="0.2">
      <c r="E87" s="123"/>
    </row>
    <row r="88" spans="5:5" x14ac:dyDescent="0.2">
      <c r="E88" s="123"/>
    </row>
    <row r="89" spans="5:5" x14ac:dyDescent="0.2">
      <c r="E89" s="123"/>
    </row>
    <row r="90" spans="5:5" x14ac:dyDescent="0.2">
      <c r="E90" s="123"/>
    </row>
    <row r="91" spans="5:5" x14ac:dyDescent="0.2">
      <c r="E91" s="123"/>
    </row>
    <row r="92" spans="5:5" x14ac:dyDescent="0.2">
      <c r="E92" s="123"/>
    </row>
    <row r="93" spans="5:5" x14ac:dyDescent="0.2">
      <c r="E93" s="123"/>
    </row>
    <row r="94" spans="5:5" x14ac:dyDescent="0.2">
      <c r="E94" s="123"/>
    </row>
    <row r="95" spans="5:5" x14ac:dyDescent="0.2">
      <c r="E95" s="123"/>
    </row>
    <row r="96" spans="5:5" x14ac:dyDescent="0.2">
      <c r="E96" s="123"/>
    </row>
    <row r="97" spans="1:7" x14ac:dyDescent="0.2">
      <c r="E97" s="123"/>
    </row>
    <row r="98" spans="1:7" x14ac:dyDescent="0.2">
      <c r="E98" s="123"/>
    </row>
    <row r="99" spans="1:7" x14ac:dyDescent="0.2">
      <c r="E99" s="123"/>
    </row>
    <row r="100" spans="1:7" x14ac:dyDescent="0.2">
      <c r="E100" s="123"/>
    </row>
    <row r="101" spans="1:7" x14ac:dyDescent="0.2">
      <c r="E101" s="123"/>
    </row>
    <row r="102" spans="1:7" x14ac:dyDescent="0.2">
      <c r="E102" s="123"/>
    </row>
    <row r="103" spans="1:7" x14ac:dyDescent="0.2">
      <c r="A103" s="170"/>
      <c r="B103" s="170"/>
    </row>
    <row r="104" spans="1:7" x14ac:dyDescent="0.2">
      <c r="A104" s="169"/>
      <c r="B104" s="169"/>
      <c r="C104" s="172"/>
      <c r="D104" s="172"/>
      <c r="E104" s="173"/>
      <c r="F104" s="172"/>
      <c r="G104" s="174"/>
    </row>
    <row r="105" spans="1:7" x14ac:dyDescent="0.2">
      <c r="A105" s="175"/>
      <c r="B105" s="175"/>
      <c r="C105" s="169"/>
      <c r="D105" s="169"/>
      <c r="E105" s="176"/>
      <c r="F105" s="169"/>
      <c r="G105" s="169"/>
    </row>
    <row r="106" spans="1:7" x14ac:dyDescent="0.2">
      <c r="A106" s="169"/>
      <c r="B106" s="169"/>
      <c r="C106" s="169"/>
      <c r="D106" s="169"/>
      <c r="E106" s="176"/>
      <c r="F106" s="169"/>
      <c r="G106" s="169"/>
    </row>
    <row r="107" spans="1:7" x14ac:dyDescent="0.2">
      <c r="A107" s="169"/>
      <c r="B107" s="169"/>
      <c r="C107" s="169"/>
      <c r="D107" s="169"/>
      <c r="E107" s="176"/>
      <c r="F107" s="169"/>
      <c r="G107" s="169"/>
    </row>
    <row r="108" spans="1:7" x14ac:dyDescent="0.2">
      <c r="A108" s="169"/>
      <c r="B108" s="169"/>
      <c r="C108" s="169"/>
      <c r="D108" s="169"/>
      <c r="E108" s="176"/>
      <c r="F108" s="169"/>
      <c r="G108" s="169"/>
    </row>
    <row r="109" spans="1:7" x14ac:dyDescent="0.2">
      <c r="A109" s="169"/>
      <c r="B109" s="169"/>
      <c r="C109" s="169"/>
      <c r="D109" s="169"/>
      <c r="E109" s="176"/>
      <c r="F109" s="169"/>
      <c r="G109" s="169"/>
    </row>
    <row r="110" spans="1:7" x14ac:dyDescent="0.2">
      <c r="A110" s="169"/>
      <c r="B110" s="169"/>
      <c r="C110" s="169"/>
      <c r="D110" s="169"/>
      <c r="E110" s="176"/>
      <c r="F110" s="169"/>
      <c r="G110" s="169"/>
    </row>
    <row r="111" spans="1:7" x14ac:dyDescent="0.2">
      <c r="A111" s="169"/>
      <c r="B111" s="169"/>
      <c r="C111" s="169"/>
      <c r="D111" s="169"/>
      <c r="E111" s="176"/>
      <c r="F111" s="169"/>
      <c r="G111" s="169"/>
    </row>
    <row r="112" spans="1:7" x14ac:dyDescent="0.2">
      <c r="A112" s="169"/>
      <c r="B112" s="169"/>
      <c r="C112" s="169"/>
      <c r="D112" s="169"/>
      <c r="E112" s="176"/>
      <c r="F112" s="169"/>
      <c r="G112" s="169"/>
    </row>
    <row r="113" spans="1:7" x14ac:dyDescent="0.2">
      <c r="A113" s="169"/>
      <c r="B113" s="169"/>
      <c r="C113" s="169"/>
      <c r="D113" s="169"/>
      <c r="E113" s="176"/>
      <c r="F113" s="169"/>
      <c r="G113" s="169"/>
    </row>
    <row r="114" spans="1:7" x14ac:dyDescent="0.2">
      <c r="A114" s="169"/>
      <c r="B114" s="169"/>
      <c r="C114" s="169"/>
      <c r="D114" s="169"/>
      <c r="E114" s="176"/>
      <c r="F114" s="169"/>
      <c r="G114" s="169"/>
    </row>
    <row r="115" spans="1:7" x14ac:dyDescent="0.2">
      <c r="A115" s="169"/>
      <c r="B115" s="169"/>
      <c r="C115" s="169"/>
      <c r="D115" s="169"/>
      <c r="E115" s="176"/>
      <c r="F115" s="169"/>
      <c r="G115" s="169"/>
    </row>
    <row r="116" spans="1:7" x14ac:dyDescent="0.2">
      <c r="A116" s="169"/>
      <c r="B116" s="169"/>
      <c r="C116" s="169"/>
      <c r="D116" s="169"/>
      <c r="E116" s="176"/>
      <c r="F116" s="169"/>
      <c r="G116" s="169"/>
    </row>
    <row r="117" spans="1:7" x14ac:dyDescent="0.2">
      <c r="A117" s="169"/>
      <c r="B117" s="169"/>
      <c r="C117" s="169"/>
      <c r="D117" s="169"/>
      <c r="E117" s="176"/>
      <c r="F117" s="169"/>
      <c r="G117" s="169"/>
    </row>
  </sheetData>
  <mergeCells count="15">
    <mergeCell ref="C10:D10"/>
    <mergeCell ref="C12:D12"/>
    <mergeCell ref="C14:D14"/>
    <mergeCell ref="A1:G1"/>
    <mergeCell ref="A3:B3"/>
    <mergeCell ref="A4:B4"/>
    <mergeCell ref="E4:G4"/>
    <mergeCell ref="C9:D9"/>
    <mergeCell ref="C28:D28"/>
    <mergeCell ref="C33:D33"/>
    <mergeCell ref="C34:D34"/>
    <mergeCell ref="C16:D16"/>
    <mergeCell ref="C18:D18"/>
    <mergeCell ref="C20:D20"/>
    <mergeCell ref="C24:D24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35</vt:i4>
      </vt:variant>
    </vt:vector>
  </HeadingPairs>
  <TitlesOfParts>
    <vt:vector size="38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Zakazka</vt:lpstr>
      <vt:lpstr>Zaklad22</vt:lpstr>
      <vt:lpstr>Zaklad5</vt:lpstr>
      <vt:lpstr>Zhotovitel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2017-05-11T06:03:17Z</cp:lastPrinted>
  <dcterms:created xsi:type="dcterms:W3CDTF">2017-05-11T06:01:46Z</dcterms:created>
  <dcterms:modified xsi:type="dcterms:W3CDTF">2017-05-11T06:04:52Z</dcterms:modified>
</cp:coreProperties>
</file>